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<sst xmlns="http://schemas.openxmlformats.org/spreadsheetml/2006/main" count="220" uniqueCount="193">
  <si>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</si>
  <si>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</si>
  <si>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</si>
  <si>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</si>
  <si>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</si>
  <si>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</si>
  <si>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</si>
  <si>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</si>
  <si>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</si>
  <si>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</si>
  <si>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</si>
  <si>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</si>
  <si>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</si>
  <si>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</si>
  <si>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</si>
  <si>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</si>
  <si>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</si>
  <si>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</si>
  <si>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</si>
  <si>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</si>
  <si>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ISTITUTO COMPRENSIVO DI VIALE LIBERTA'</t>
  </si>
  <si>
    <t>27029 VIGEVANO (PV) VIALE LIBERTA' 32 C.F. 94034000185 C.M. PVIC83100R</t>
  </si>
  <si>
    <t>59/2017/3 del 30/11/2017</t>
  </si>
  <si>
    <t>8717366854 del 06/12/2017</t>
  </si>
  <si>
    <t>000158-0C1 PA del 22/12/2017</t>
  </si>
  <si>
    <t>V2FV0000080 del 30/11/2017</t>
  </si>
  <si>
    <t>171510 del 31/12/2017</t>
  </si>
  <si>
    <t>1/PA del 19/01/2018</t>
  </si>
  <si>
    <t>00189/18 del 23/01/2018</t>
  </si>
  <si>
    <t>180452/E del 09/02/2018</t>
  </si>
  <si>
    <t>180446/E del 09/02/2018</t>
  </si>
  <si>
    <t>1 del 05/02/2018</t>
  </si>
  <si>
    <t>180406/E del 02/02/2018</t>
  </si>
  <si>
    <t>7818000743 del 31/01/2018</t>
  </si>
  <si>
    <t>1-2018 del 31/01/2018</t>
  </si>
  <si>
    <t>13 del 08/02/2018</t>
  </si>
  <si>
    <t>29 del 21/12/2017</t>
  </si>
  <si>
    <t>13-e-2018 del 13/03/2018</t>
  </si>
  <si>
    <t>7818002211 del 28/02/2018</t>
  </si>
  <si>
    <t>180453/E del 09/02/2018</t>
  </si>
  <si>
    <t>20184E06318 del 27/02/2018</t>
  </si>
  <si>
    <t>02/2018-PA del 27/03/2018</t>
  </si>
  <si>
    <t>8718055621 del 20/02/2018</t>
  </si>
  <si>
    <t>8718056075 del 20/02/2018</t>
  </si>
  <si>
    <t>8718098359 del 21/03/2018</t>
  </si>
  <si>
    <t>V2FV0000017 del 14/03/2018</t>
  </si>
  <si>
    <t>V2FV0000012 del 09/03/2018</t>
  </si>
  <si>
    <t>V2FV0000010 del 28/02/2018</t>
  </si>
  <si>
    <t>V2FV0000011 del 28/02/2018</t>
  </si>
  <si>
    <t>000032-0C1 PA del 23/03/2018</t>
  </si>
  <si>
    <t>1300 del 28/02/2018</t>
  </si>
  <si>
    <t>100 del 18/04/2018</t>
  </si>
  <si>
    <t>0000081 del 28/03/2018</t>
  </si>
  <si>
    <t>110/PA/2018 del 24/01/2018</t>
  </si>
  <si>
    <t>1E del 04/04/2018</t>
  </si>
  <si>
    <t>159 del 29/03/2018</t>
  </si>
  <si>
    <t>3/PA del 12/04/2018</t>
  </si>
  <si>
    <t>7818005249 del 30/04/2018</t>
  </si>
  <si>
    <t>00000141/17/2018 del 20/04/2018</t>
  </si>
  <si>
    <t>1/PA del 23/04/2018</t>
  </si>
  <si>
    <t>35/2018/PA-B del 04/05/2018</t>
  </si>
  <si>
    <t>V2FV0000021 del 26/04/2018</t>
  </si>
  <si>
    <t>V2FV0000022 del 26/04/2018</t>
  </si>
  <si>
    <t>V2FV0000023 del 26/04/2018</t>
  </si>
  <si>
    <t>V2FV0000024 del 26/04/2018</t>
  </si>
  <si>
    <t>V2FV0000029 del 30/04/2018</t>
  </si>
  <si>
    <t>1/E del 22/05/2018</t>
  </si>
  <si>
    <t>2E del 04/05/2018</t>
  </si>
  <si>
    <t>4285 del 31/05/2018</t>
  </si>
  <si>
    <t>20184E14799 del 09/05/2018</t>
  </si>
  <si>
    <t>20184E14780 del 09/05/2018</t>
  </si>
  <si>
    <t>000067/PA del 30/04/2018</t>
  </si>
  <si>
    <t>1985/2018 del 30/04/2018</t>
  </si>
  <si>
    <t>286 del 31/05/2018</t>
  </si>
  <si>
    <t>311 del 30/04/2018</t>
  </si>
  <si>
    <t>1990 del 29/03/2018</t>
  </si>
  <si>
    <t>3 - 000030 del 31/05/2018</t>
  </si>
  <si>
    <t>3 - 000029 del 31/05/2018</t>
  </si>
  <si>
    <t>3 - 000031 del 31/05/2018</t>
  </si>
  <si>
    <t>3 - 000028 del 31/05/2018</t>
  </si>
  <si>
    <t>8718155116 del 11/05/2018</t>
  </si>
  <si>
    <t>8718155117 del 11/05/2018</t>
  </si>
  <si>
    <t>8718155118 del 11/05/2018</t>
  </si>
  <si>
    <t>221/18 del 07/06/2018</t>
  </si>
  <si>
    <t>7818007030 del 31/05/2018</t>
  </si>
  <si>
    <t>175/PA del 08/05/2018</t>
  </si>
  <si>
    <t>11/2018-PA del 22/05/2018</t>
  </si>
  <si>
    <t>190/PA del 10/05/2018</t>
  </si>
  <si>
    <t>198E del 04/06/2018</t>
  </si>
  <si>
    <t>245/PA del 25/05/2018</t>
  </si>
  <si>
    <t>246/PA del 25/05/2018</t>
  </si>
  <si>
    <t>187-2018 del 31/05/2018</t>
  </si>
  <si>
    <t>297 del 31/05/2018</t>
  </si>
  <si>
    <t>188-2018 del 31/05/2018</t>
  </si>
  <si>
    <t>189-2018 del 31/05/2018</t>
  </si>
  <si>
    <t>02/PA/2018 del 28/05/2018</t>
  </si>
  <si>
    <t>01/PA/2018 del 28/05/2018</t>
  </si>
  <si>
    <t>8718184305 del 29/05/2018</t>
  </si>
  <si>
    <t>2018/0000141 del 24/05/2018</t>
  </si>
  <si>
    <t>186-2018 del 31/05/2018</t>
  </si>
  <si>
    <t>185-2018 del 31/05/2018</t>
  </si>
  <si>
    <t>1/PA del 15/06/2018</t>
  </si>
  <si>
    <t>1/PA del 16/06/2018</t>
  </si>
  <si>
    <t>03 del 29/06/2018</t>
  </si>
  <si>
    <t>7818009010 del 29/06/2018</t>
  </si>
  <si>
    <t>2E/2018 del 03/05/2018</t>
  </si>
  <si>
    <t>5462 del 30/06/2018</t>
  </si>
  <si>
    <t>19/PA del 29/06/2018</t>
  </si>
  <si>
    <t>FATTPA 2_18 del 19/06/2018</t>
  </si>
  <si>
    <t>FATTPA 3_18 del 19/06/2018</t>
  </si>
  <si>
    <t>FATTPA 4_18 del 19/06/2018</t>
  </si>
  <si>
    <t>8718220846 del 27/06/2018</t>
  </si>
  <si>
    <t>29/2018/3 del 30/06/2018</t>
  </si>
  <si>
    <t>248 del 30/05/2018</t>
  </si>
  <si>
    <t>V3-11585 del 10/05/2018</t>
  </si>
  <si>
    <t>V3-14301 del 12/06/2018</t>
  </si>
  <si>
    <t>000010-2018-FE del 17/07/2018</t>
  </si>
  <si>
    <t>283/2018 del 03/07/2018</t>
  </si>
  <si>
    <t>6 del 02/07/2018</t>
  </si>
  <si>
    <t>000008-2018-FE del 17/07/2018</t>
  </si>
  <si>
    <t>000009-2018-FE del 17/07/2018</t>
  </si>
  <si>
    <t>000011-2018-FE del 17/07/2018</t>
  </si>
  <si>
    <t>000012-2018-FE del 17/07/2018</t>
  </si>
  <si>
    <t>2/PA del 30/06/2018</t>
  </si>
  <si>
    <t>7 del 30/07/2018</t>
  </si>
  <si>
    <t>E/365/2018 del 31/07/2018</t>
  </si>
  <si>
    <t>20184E22871 del 03/08/2018</t>
  </si>
  <si>
    <t>8718256884 del 26/07/2018</t>
  </si>
  <si>
    <t>26/PA del 19/07/2018</t>
  </si>
  <si>
    <t>8718284388 del 29/08/2018</t>
  </si>
  <si>
    <t>181008/E del 12/07/2018</t>
  </si>
  <si>
    <t>3 - 000048 del 31/08/2018</t>
  </si>
  <si>
    <t>7818011644 del 18/09/2018</t>
  </si>
  <si>
    <t>000091-0C1 PA del 21/09/2018</t>
  </si>
  <si>
    <t>V3-18620 del 10/09/2018</t>
  </si>
  <si>
    <t>V3-18623 del 10/09/2018</t>
  </si>
  <si>
    <t>V3-18783 del 12/09/2018</t>
  </si>
  <si>
    <t>V3-18232 del 03/09/2018</t>
  </si>
  <si>
    <t>V3-18784 del 12/09/2018</t>
  </si>
  <si>
    <t>V3-18786 del 12/09/2018</t>
  </si>
  <si>
    <t>V3-18624 del 10/09/2018</t>
  </si>
  <si>
    <t>V3-18230 del 03/09/2018</t>
  </si>
  <si>
    <t>V3-17927 del 29/08/2018</t>
  </si>
  <si>
    <t>V3-18622 del 10/09/2018</t>
  </si>
  <si>
    <t>V3-18785 del 12/09/2018</t>
  </si>
  <si>
    <t>V3-18787 del 12/09/2018</t>
  </si>
  <si>
    <t>V3-18619 del 10/09/2018</t>
  </si>
  <si>
    <t>V3-18626 del 10/09/2018</t>
  </si>
  <si>
    <t>V3-18627 del 10/09/2018</t>
  </si>
  <si>
    <t>V3-18625 del 10/09/2018</t>
  </si>
  <si>
    <t>V3-18621 del 10/09/2018</t>
  </si>
  <si>
    <t>V3-18231 del 03/09/2018</t>
  </si>
  <si>
    <t>V3-17279 del 20/08/2018</t>
  </si>
  <si>
    <t>7818012864 del 28/09/2018</t>
  </si>
  <si>
    <t>8718324852 del 28/09/2018</t>
  </si>
  <si>
    <t>V2FV0000055 del 11/09/2018</t>
  </si>
  <si>
    <t>V2FV0000057 del 11/09/2018</t>
  </si>
  <si>
    <t>V2FV0000056 del 11/09/2018</t>
  </si>
  <si>
    <t>4/E del 04/10/2018</t>
  </si>
  <si>
    <t>172/10 del 30/09/2018</t>
  </si>
  <si>
    <t>8 del 11/10/2018</t>
  </si>
  <si>
    <t>9 del 11/10/2018</t>
  </si>
  <si>
    <t>10 del 11/10/2018</t>
  </si>
  <si>
    <t>438 del 28/09/2018</t>
  </si>
  <si>
    <t>PA516 del 16/11/2018</t>
  </si>
  <si>
    <t>V2FV0000070 del 31/10/2018</t>
  </si>
  <si>
    <t>V2FV0000072 del 31/10/2018</t>
  </si>
  <si>
    <t>V2FV0000071 del 31/10/2018</t>
  </si>
  <si>
    <t>V2FV0000069 del 31/10/2018</t>
  </si>
  <si>
    <t>8718358128 del 26/10/2018</t>
  </si>
  <si>
    <t>51/2018/3 del 31/10/2018</t>
  </si>
  <si>
    <t>7818014569 del 31/10/2018</t>
  </si>
  <si>
    <t>02PA del 23/11/2018</t>
  </si>
  <si>
    <t>12 del 15/11/2018</t>
  </si>
  <si>
    <t>13 del 15/11/2018</t>
  </si>
  <si>
    <t>11 del 15/11/2018</t>
  </si>
  <si>
    <t>593 del 20/10/2018</t>
  </si>
  <si>
    <t>22/PA del 23/11/2018</t>
  </si>
  <si>
    <t>27/PA del 28/11/2018</t>
  </si>
  <si>
    <t>8718395911 del 28/11/2018</t>
  </si>
  <si>
    <t>7818016093 del 30/11/2018</t>
  </si>
  <si>
    <t>181417/E del 21/11/2018</t>
  </si>
  <si>
    <t>262-2018 del 28/11/2018</t>
  </si>
  <si>
    <t>V2FV0000086 del 30/11/2018</t>
  </si>
  <si>
    <t>158/PA del 30/11/2018</t>
  </si>
  <si>
    <t>160/PA del 30/11/2018</t>
  </si>
  <si>
    <t>159/PA del 30/11/2018</t>
  </si>
  <si>
    <t>162/PA del 30/11/2018</t>
  </si>
  <si>
    <t>161/PA del 30/11/2018</t>
  </si>
  <si>
    <t>157/PA del 30/11/2018</t>
  </si>
  <si>
    <t>163/PA del 30/11/2018</t>
  </si>
  <si>
    <t>7818014766 del 31/10/2018</t>
  </si>
  <si>
    <t>A18PMS0001644 del 11/12/2018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</si>
</sst>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2018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174</v>
      </c>
      <c r="B10" s="37"/>
      <c r="C10" s="50">
        <f>SUM(C16:D19)</f>
        <v>182793.88</v>
      </c>
      <c r="D10" s="37"/>
      <c r="E10" s="38">
        <f>('Trimestre 1'!H1+'Trimestre 2'!H1+'Trimestre 3'!H1+'Trimestre 4'!H1)/C10</f>
        <v>-4.157377697765374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19</v>
      </c>
      <c r="C16" s="51">
        <f>'Trimestre 1'!B1</f>
        <v>31156.809999999998</v>
      </c>
      <c r="D16" s="52"/>
      <c r="E16" s="51">
        <f>'Trimestre 1'!G1</f>
        <v>-15.744405797641031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60</v>
      </c>
      <c r="C17" s="51">
        <f>'Trimestre 2'!B1</f>
        <v>66964.43</v>
      </c>
      <c r="D17" s="52"/>
      <c r="E17" s="51">
        <f>'Trimestre 2'!G1</f>
        <v>6.421553353026375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34</v>
      </c>
      <c r="C18" s="51">
        <f>'Trimestre 3'!B1</f>
        <v>34693.35</v>
      </c>
      <c r="D18" s="52"/>
      <c r="E18" s="51">
        <f>'Trimestre 3'!G1</f>
        <v>-5.935860042342407</v>
      </c>
      <c r="F18" s="53"/>
    </row>
    <row r="19" spans="1:6" ht="21.75" customHeight="1" thickBot="1">
      <c r="A19" s="24" t="s">
        <v>18</v>
      </c>
      <c r="B19" s="25">
        <f>'Trimestre 4'!C1</f>
        <v>61</v>
      </c>
      <c r="C19" s="47">
        <f>'Trimestre 4'!B1</f>
        <v>49979.28999999999</v>
      </c>
      <c r="D19" s="49"/>
      <c r="E19" s="47">
        <f>'Trimestre 4'!G1</f>
        <v>-9.873660270083871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31156.809999999998</v>
      </c>
      <c r="C1">
        <f>COUNTA(A4:A203)</f>
        <v>19</v>
      </c>
      <c r="G1" s="20">
        <f>IF(B1&lt;&gt;0,H1/B1,0)</f>
        <v>-15.744405797641031</v>
      </c>
      <c r="H1" s="19">
        <f>SUM(H4:H195)</f>
        <v>-490545.46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112</v>
      </c>
      <c r="C4" s="17">
        <v>43100</v>
      </c>
      <c r="D4" s="17">
        <v>43104</v>
      </c>
      <c r="E4" s="17"/>
      <c r="F4" s="17"/>
      <c r="G4" s="1">
        <f>D4-C4-(F4-E4)</f>
        <v>4</v>
      </c>
      <c r="H4" s="16">
        <f>B4*G4</f>
        <v>448</v>
      </c>
    </row>
    <row r="5" spans="1:8" ht="15">
      <c r="A5" s="28" t="s">
        <v>23</v>
      </c>
      <c r="B5" s="16">
        <v>57.85</v>
      </c>
      <c r="C5" s="17">
        <v>43105</v>
      </c>
      <c r="D5" s="17">
        <v>43104</v>
      </c>
      <c r="E5" s="17"/>
      <c r="F5" s="17"/>
      <c r="G5" s="1">
        <f aca="true" t="shared" si="0" ref="G5:G68">D5-C5-(F5-E5)</f>
        <v>-1</v>
      </c>
      <c r="H5" s="16">
        <f aca="true" t="shared" si="1" ref="H5:H68">B5*G5</f>
        <v>-57.85</v>
      </c>
    </row>
    <row r="6" spans="1:8" ht="15">
      <c r="A6" s="28" t="s">
        <v>24</v>
      </c>
      <c r="B6" s="16">
        <v>85.82</v>
      </c>
      <c r="C6" s="17">
        <v>43159</v>
      </c>
      <c r="D6" s="17">
        <v>43119</v>
      </c>
      <c r="E6" s="17"/>
      <c r="F6" s="17"/>
      <c r="G6" s="1">
        <f t="shared" si="0"/>
        <v>-40</v>
      </c>
      <c r="H6" s="16">
        <f t="shared" si="1"/>
        <v>-3432.7999999999997</v>
      </c>
    </row>
    <row r="7" spans="1:8" ht="15">
      <c r="A7" s="28" t="s">
        <v>25</v>
      </c>
      <c r="B7" s="16">
        <v>585.74</v>
      </c>
      <c r="C7" s="17">
        <v>43099</v>
      </c>
      <c r="D7" s="17">
        <v>43119</v>
      </c>
      <c r="E7" s="17"/>
      <c r="F7" s="17"/>
      <c r="G7" s="1">
        <f t="shared" si="0"/>
        <v>20</v>
      </c>
      <c r="H7" s="16">
        <f t="shared" si="1"/>
        <v>11714.8</v>
      </c>
    </row>
    <row r="8" spans="1:8" ht="15">
      <c r="A8" s="28" t="s">
        <v>26</v>
      </c>
      <c r="B8" s="16">
        <v>1272</v>
      </c>
      <c r="C8" s="17">
        <v>43131</v>
      </c>
      <c r="D8" s="17">
        <v>43125</v>
      </c>
      <c r="E8" s="17"/>
      <c r="F8" s="17"/>
      <c r="G8" s="1">
        <f t="shared" si="0"/>
        <v>-6</v>
      </c>
      <c r="H8" s="16">
        <f t="shared" si="1"/>
        <v>-7632</v>
      </c>
    </row>
    <row r="9" spans="1:8" ht="15">
      <c r="A9" s="28" t="s">
        <v>27</v>
      </c>
      <c r="B9" s="16">
        <v>7213</v>
      </c>
      <c r="C9" s="17">
        <v>43149</v>
      </c>
      <c r="D9" s="17">
        <v>43131</v>
      </c>
      <c r="E9" s="17"/>
      <c r="F9" s="17"/>
      <c r="G9" s="1">
        <f t="shared" si="0"/>
        <v>-18</v>
      </c>
      <c r="H9" s="16">
        <f t="shared" si="1"/>
        <v>-129834</v>
      </c>
    </row>
    <row r="10" spans="1:8" ht="15">
      <c r="A10" s="28" t="s">
        <v>28</v>
      </c>
      <c r="B10" s="16">
        <v>80</v>
      </c>
      <c r="C10" s="17">
        <v>43153</v>
      </c>
      <c r="D10" s="17">
        <v>43131</v>
      </c>
      <c r="E10" s="17"/>
      <c r="F10" s="17"/>
      <c r="G10" s="1">
        <f t="shared" si="0"/>
        <v>-22</v>
      </c>
      <c r="H10" s="16">
        <f t="shared" si="1"/>
        <v>-1760</v>
      </c>
    </row>
    <row r="11" spans="1:8" ht="15">
      <c r="A11" s="28" t="s">
        <v>29</v>
      </c>
      <c r="B11" s="16">
        <v>150</v>
      </c>
      <c r="C11" s="17">
        <v>43168</v>
      </c>
      <c r="D11" s="17">
        <v>43145</v>
      </c>
      <c r="E11" s="17"/>
      <c r="F11" s="17"/>
      <c r="G11" s="1">
        <f t="shared" si="0"/>
        <v>-23</v>
      </c>
      <c r="H11" s="16">
        <f t="shared" si="1"/>
        <v>-3450</v>
      </c>
    </row>
    <row r="12" spans="1:8" ht="15">
      <c r="A12" s="28" t="s">
        <v>30</v>
      </c>
      <c r="B12" s="16">
        <v>2385</v>
      </c>
      <c r="C12" s="17">
        <v>43168</v>
      </c>
      <c r="D12" s="17">
        <v>43145</v>
      </c>
      <c r="E12" s="17"/>
      <c r="F12" s="17"/>
      <c r="G12" s="1">
        <f t="shared" si="0"/>
        <v>-23</v>
      </c>
      <c r="H12" s="16">
        <f t="shared" si="1"/>
        <v>-54855</v>
      </c>
    </row>
    <row r="13" spans="1:8" ht="15">
      <c r="A13" s="28" t="s">
        <v>31</v>
      </c>
      <c r="B13" s="16">
        <v>54.6</v>
      </c>
      <c r="C13" s="17">
        <v>43190</v>
      </c>
      <c r="D13" s="17">
        <v>43145</v>
      </c>
      <c r="E13" s="17"/>
      <c r="F13" s="17"/>
      <c r="G13" s="1">
        <f t="shared" si="0"/>
        <v>-45</v>
      </c>
      <c r="H13" s="16">
        <f t="shared" si="1"/>
        <v>-2457</v>
      </c>
    </row>
    <row r="14" spans="1:8" ht="15">
      <c r="A14" s="28" t="s">
        <v>32</v>
      </c>
      <c r="B14" s="16">
        <v>150</v>
      </c>
      <c r="C14" s="17">
        <v>43161</v>
      </c>
      <c r="D14" s="17">
        <v>43145</v>
      </c>
      <c r="E14" s="17"/>
      <c r="F14" s="17"/>
      <c r="G14" s="1">
        <f t="shared" si="0"/>
        <v>-16</v>
      </c>
      <c r="H14" s="16">
        <f t="shared" si="1"/>
        <v>-2400</v>
      </c>
    </row>
    <row r="15" spans="1:8" ht="15">
      <c r="A15" s="28" t="s">
        <v>33</v>
      </c>
      <c r="B15" s="16">
        <v>8037.37</v>
      </c>
      <c r="C15" s="17">
        <v>43161</v>
      </c>
      <c r="D15" s="17">
        <v>43145</v>
      </c>
      <c r="E15" s="17"/>
      <c r="F15" s="17"/>
      <c r="G15" s="1">
        <f t="shared" si="0"/>
        <v>-16</v>
      </c>
      <c r="H15" s="16">
        <f t="shared" si="1"/>
        <v>-128597.92</v>
      </c>
    </row>
    <row r="16" spans="1:8" ht="15">
      <c r="A16" s="28" t="s">
        <v>34</v>
      </c>
      <c r="B16" s="16">
        <v>781.82</v>
      </c>
      <c r="C16" s="17">
        <v>43161</v>
      </c>
      <c r="D16" s="17">
        <v>43151</v>
      </c>
      <c r="E16" s="17"/>
      <c r="F16" s="17"/>
      <c r="G16" s="1">
        <f t="shared" si="0"/>
        <v>-10</v>
      </c>
      <c r="H16" s="16">
        <f t="shared" si="1"/>
        <v>-7818.200000000001</v>
      </c>
    </row>
    <row r="17" spans="1:8" ht="15">
      <c r="A17" s="28" t="s">
        <v>35</v>
      </c>
      <c r="B17" s="16">
        <v>500</v>
      </c>
      <c r="C17" s="17">
        <v>43164</v>
      </c>
      <c r="D17" s="17">
        <v>43151</v>
      </c>
      <c r="E17" s="17"/>
      <c r="F17" s="17"/>
      <c r="G17" s="1">
        <f t="shared" si="0"/>
        <v>-13</v>
      </c>
      <c r="H17" s="16">
        <f t="shared" si="1"/>
        <v>-6500</v>
      </c>
    </row>
    <row r="18" spans="1:8" ht="15">
      <c r="A18" s="28" t="s">
        <v>36</v>
      </c>
      <c r="B18" s="16">
        <v>460</v>
      </c>
      <c r="C18" s="17">
        <v>43121</v>
      </c>
      <c r="D18" s="17">
        <v>43151</v>
      </c>
      <c r="E18" s="17"/>
      <c r="F18" s="17"/>
      <c r="G18" s="1">
        <f t="shared" si="0"/>
        <v>30</v>
      </c>
      <c r="H18" s="16">
        <f t="shared" si="1"/>
        <v>13800</v>
      </c>
    </row>
    <row r="19" spans="1:8" ht="15">
      <c r="A19" s="28" t="s">
        <v>37</v>
      </c>
      <c r="B19" s="16">
        <v>2567</v>
      </c>
      <c r="C19" s="17">
        <v>43202</v>
      </c>
      <c r="D19" s="17">
        <v>43174</v>
      </c>
      <c r="E19" s="17"/>
      <c r="F19" s="17"/>
      <c r="G19" s="1">
        <f t="shared" si="0"/>
        <v>-28</v>
      </c>
      <c r="H19" s="16">
        <f t="shared" si="1"/>
        <v>-71876</v>
      </c>
    </row>
    <row r="20" spans="1:8" ht="15">
      <c r="A20" s="28" t="s">
        <v>38</v>
      </c>
      <c r="B20" s="16">
        <v>6269.15</v>
      </c>
      <c r="C20" s="17">
        <v>43189</v>
      </c>
      <c r="D20" s="17">
        <v>43174</v>
      </c>
      <c r="E20" s="17"/>
      <c r="F20" s="17"/>
      <c r="G20" s="1">
        <f t="shared" si="0"/>
        <v>-15</v>
      </c>
      <c r="H20" s="16">
        <f t="shared" si="1"/>
        <v>-94037.25</v>
      </c>
    </row>
    <row r="21" spans="1:8" ht="15">
      <c r="A21" s="28" t="s">
        <v>39</v>
      </c>
      <c r="B21" s="16">
        <v>312</v>
      </c>
      <c r="C21" s="17">
        <v>43168</v>
      </c>
      <c r="D21" s="17">
        <v>43174</v>
      </c>
      <c r="E21" s="17"/>
      <c r="F21" s="17"/>
      <c r="G21" s="1">
        <f t="shared" si="0"/>
        <v>6</v>
      </c>
      <c r="H21" s="16">
        <f t="shared" si="1"/>
        <v>1872</v>
      </c>
    </row>
    <row r="22" spans="1:8" ht="15">
      <c r="A22" s="28" t="s">
        <v>40</v>
      </c>
      <c r="B22" s="16">
        <v>83.46</v>
      </c>
      <c r="C22" s="17">
        <v>43218</v>
      </c>
      <c r="D22" s="17">
        <v>43174</v>
      </c>
      <c r="E22" s="17"/>
      <c r="F22" s="17"/>
      <c r="G22" s="1">
        <f t="shared" si="0"/>
        <v>-44</v>
      </c>
      <c r="H22" s="16">
        <f t="shared" si="1"/>
        <v>-3672.24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66964.43</v>
      </c>
      <c r="C1">
        <f>COUNTA(A4:A203)</f>
        <v>60</v>
      </c>
      <c r="G1" s="20">
        <f>IF(B1&lt;&gt;0,H1/B1,0)</f>
        <v>6.421553353026375</v>
      </c>
      <c r="H1" s="19">
        <f>SUM(H4:H195)</f>
        <v>430015.6599999999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38</v>
      </c>
      <c r="B4" s="16">
        <v>1768.22</v>
      </c>
      <c r="C4" s="17">
        <v>43189</v>
      </c>
      <c r="D4" s="17">
        <v>43194</v>
      </c>
      <c r="E4" s="17"/>
      <c r="F4" s="17"/>
      <c r="G4" s="1">
        <f>D4-C4-(F4-E4)</f>
        <v>5</v>
      </c>
      <c r="H4" s="16">
        <f>B4*G4</f>
        <v>8841.1</v>
      </c>
    </row>
    <row r="5" spans="1:8" ht="15">
      <c r="A5" s="28" t="s">
        <v>39</v>
      </c>
      <c r="B5" s="16">
        <v>88</v>
      </c>
      <c r="C5" s="17">
        <v>43168</v>
      </c>
      <c r="D5" s="17">
        <v>43194</v>
      </c>
      <c r="E5" s="17"/>
      <c r="F5" s="17"/>
      <c r="G5" s="1">
        <f aca="true" t="shared" si="0" ref="G5:G68">D5-C5-(F5-E5)</f>
        <v>26</v>
      </c>
      <c r="H5" s="16">
        <f aca="true" t="shared" si="1" ref="H5:H68">B5*G5</f>
        <v>2288</v>
      </c>
    </row>
    <row r="6" spans="1:8" ht="15">
      <c r="A6" s="28" t="s">
        <v>40</v>
      </c>
      <c r="B6" s="16">
        <v>23.54</v>
      </c>
      <c r="C6" s="17">
        <v>43218</v>
      </c>
      <c r="D6" s="17">
        <v>43194</v>
      </c>
      <c r="E6" s="17"/>
      <c r="F6" s="17"/>
      <c r="G6" s="1">
        <f t="shared" si="0"/>
        <v>-24</v>
      </c>
      <c r="H6" s="16">
        <f t="shared" si="1"/>
        <v>-564.96</v>
      </c>
    </row>
    <row r="7" spans="1:8" ht="15">
      <c r="A7" s="28" t="s">
        <v>41</v>
      </c>
      <c r="B7" s="16">
        <v>304.92</v>
      </c>
      <c r="C7" s="17">
        <v>43216</v>
      </c>
      <c r="D7" s="17">
        <v>43194</v>
      </c>
      <c r="E7" s="17"/>
      <c r="F7" s="17"/>
      <c r="G7" s="1">
        <f t="shared" si="0"/>
        <v>-22</v>
      </c>
      <c r="H7" s="16">
        <f t="shared" si="1"/>
        <v>-6708.240000000001</v>
      </c>
    </row>
    <row r="8" spans="1:8" ht="15">
      <c r="A8" s="28" t="s">
        <v>42</v>
      </c>
      <c r="B8" s="16">
        <v>15.24</v>
      </c>
      <c r="C8" s="17">
        <v>43181</v>
      </c>
      <c r="D8" s="17">
        <v>43200</v>
      </c>
      <c r="E8" s="17"/>
      <c r="F8" s="17"/>
      <c r="G8" s="1">
        <f t="shared" si="0"/>
        <v>19</v>
      </c>
      <c r="H8" s="16">
        <f t="shared" si="1"/>
        <v>289.56</v>
      </c>
    </row>
    <row r="9" spans="1:8" ht="15">
      <c r="A9" s="28" t="s">
        <v>43</v>
      </c>
      <c r="B9" s="16">
        <v>2.93</v>
      </c>
      <c r="C9" s="17">
        <v>43181</v>
      </c>
      <c r="D9" s="17">
        <v>43200</v>
      </c>
      <c r="E9" s="17"/>
      <c r="F9" s="17"/>
      <c r="G9" s="1">
        <f t="shared" si="0"/>
        <v>19</v>
      </c>
      <c r="H9" s="16">
        <f t="shared" si="1"/>
        <v>55.67</v>
      </c>
    </row>
    <row r="10" spans="1:8" ht="15">
      <c r="A10" s="28" t="s">
        <v>44</v>
      </c>
      <c r="B10" s="16">
        <v>103.33</v>
      </c>
      <c r="C10" s="17">
        <v>43210</v>
      </c>
      <c r="D10" s="17">
        <v>43200</v>
      </c>
      <c r="E10" s="17"/>
      <c r="F10" s="17"/>
      <c r="G10" s="1">
        <f t="shared" si="0"/>
        <v>-10</v>
      </c>
      <c r="H10" s="16">
        <f t="shared" si="1"/>
        <v>-1033.3</v>
      </c>
    </row>
    <row r="11" spans="1:8" ht="15">
      <c r="A11" s="28" t="s">
        <v>45</v>
      </c>
      <c r="B11" s="16">
        <v>75</v>
      </c>
      <c r="C11" s="17">
        <v>43204</v>
      </c>
      <c r="D11" s="17">
        <v>43200</v>
      </c>
      <c r="E11" s="17"/>
      <c r="F11" s="17"/>
      <c r="G11" s="1">
        <f t="shared" si="0"/>
        <v>-4</v>
      </c>
      <c r="H11" s="16">
        <f t="shared" si="1"/>
        <v>-300</v>
      </c>
    </row>
    <row r="12" spans="1:8" ht="15">
      <c r="A12" s="28" t="s">
        <v>46</v>
      </c>
      <c r="B12" s="16">
        <v>1900</v>
      </c>
      <c r="C12" s="17">
        <v>43199</v>
      </c>
      <c r="D12" s="17">
        <v>43200</v>
      </c>
      <c r="E12" s="17"/>
      <c r="F12" s="17"/>
      <c r="G12" s="1">
        <f t="shared" si="0"/>
        <v>1</v>
      </c>
      <c r="H12" s="16">
        <f t="shared" si="1"/>
        <v>1900</v>
      </c>
    </row>
    <row r="13" spans="1:8" ht="15">
      <c r="A13" s="28" t="s">
        <v>47</v>
      </c>
      <c r="B13" s="16">
        <v>185</v>
      </c>
      <c r="C13" s="17">
        <v>43187</v>
      </c>
      <c r="D13" s="17">
        <v>43200</v>
      </c>
      <c r="E13" s="17"/>
      <c r="F13" s="17"/>
      <c r="G13" s="1">
        <f t="shared" si="0"/>
        <v>13</v>
      </c>
      <c r="H13" s="16">
        <f t="shared" si="1"/>
        <v>2405</v>
      </c>
    </row>
    <row r="14" spans="1:8" ht="15">
      <c r="A14" s="28" t="s">
        <v>48</v>
      </c>
      <c r="B14" s="16">
        <v>185</v>
      </c>
      <c r="C14" s="17">
        <v>43187</v>
      </c>
      <c r="D14" s="17">
        <v>43200</v>
      </c>
      <c r="E14" s="17"/>
      <c r="F14" s="17"/>
      <c r="G14" s="1">
        <f t="shared" si="0"/>
        <v>13</v>
      </c>
      <c r="H14" s="16">
        <f t="shared" si="1"/>
        <v>2405</v>
      </c>
    </row>
    <row r="15" spans="1:8" ht="15">
      <c r="A15" s="28" t="s">
        <v>49</v>
      </c>
      <c r="B15" s="16">
        <v>75.58</v>
      </c>
      <c r="C15" s="17">
        <v>43251</v>
      </c>
      <c r="D15" s="17">
        <v>43200</v>
      </c>
      <c r="E15" s="17"/>
      <c r="F15" s="17"/>
      <c r="G15" s="1">
        <f t="shared" si="0"/>
        <v>-51</v>
      </c>
      <c r="H15" s="16">
        <f t="shared" si="1"/>
        <v>-3854.58</v>
      </c>
    </row>
    <row r="16" spans="1:8" ht="15">
      <c r="A16" s="28" t="s">
        <v>50</v>
      </c>
      <c r="B16" s="16">
        <v>17188.7</v>
      </c>
      <c r="C16" s="17">
        <v>43189</v>
      </c>
      <c r="D16" s="17">
        <v>43224</v>
      </c>
      <c r="E16" s="17"/>
      <c r="F16" s="17"/>
      <c r="G16" s="1">
        <f t="shared" si="0"/>
        <v>35</v>
      </c>
      <c r="H16" s="16">
        <f t="shared" si="1"/>
        <v>601604.5</v>
      </c>
    </row>
    <row r="17" spans="1:8" ht="15">
      <c r="A17" s="28" t="s">
        <v>51</v>
      </c>
      <c r="B17" s="16">
        <v>950</v>
      </c>
      <c r="C17" s="17">
        <v>43238</v>
      </c>
      <c r="D17" s="17">
        <v>43224</v>
      </c>
      <c r="E17" s="17"/>
      <c r="F17" s="17"/>
      <c r="G17" s="1">
        <f t="shared" si="0"/>
        <v>-14</v>
      </c>
      <c r="H17" s="16">
        <f t="shared" si="1"/>
        <v>-13300</v>
      </c>
    </row>
    <row r="18" spans="1:8" ht="15">
      <c r="A18" s="28" t="s">
        <v>52</v>
      </c>
      <c r="B18" s="16">
        <v>199.15</v>
      </c>
      <c r="C18" s="17">
        <v>43217</v>
      </c>
      <c r="D18" s="17">
        <v>43224</v>
      </c>
      <c r="E18" s="17"/>
      <c r="F18" s="17"/>
      <c r="G18" s="1">
        <f t="shared" si="0"/>
        <v>7</v>
      </c>
      <c r="H18" s="16">
        <f t="shared" si="1"/>
        <v>1394.05</v>
      </c>
    </row>
    <row r="19" spans="1:8" ht="15">
      <c r="A19" s="28" t="s">
        <v>53</v>
      </c>
      <c r="B19" s="16">
        <v>866.6</v>
      </c>
      <c r="C19" s="17">
        <v>43155</v>
      </c>
      <c r="D19" s="17">
        <v>43224</v>
      </c>
      <c r="E19" s="17"/>
      <c r="F19" s="17"/>
      <c r="G19" s="1">
        <f t="shared" si="0"/>
        <v>69</v>
      </c>
      <c r="H19" s="16">
        <f t="shared" si="1"/>
        <v>59795.4</v>
      </c>
    </row>
    <row r="20" spans="1:8" ht="15">
      <c r="A20" s="28" t="s">
        <v>54</v>
      </c>
      <c r="B20" s="16">
        <v>82.8</v>
      </c>
      <c r="C20" s="17">
        <v>43224</v>
      </c>
      <c r="D20" s="17">
        <v>43224</v>
      </c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 t="s">
        <v>55</v>
      </c>
      <c r="B21" s="16">
        <v>245.07</v>
      </c>
      <c r="C21" s="17">
        <v>43251</v>
      </c>
      <c r="D21" s="17">
        <v>43224</v>
      </c>
      <c r="E21" s="17"/>
      <c r="F21" s="17"/>
      <c r="G21" s="1">
        <f t="shared" si="0"/>
        <v>-27</v>
      </c>
      <c r="H21" s="16">
        <f t="shared" si="1"/>
        <v>-6616.889999999999</v>
      </c>
    </row>
    <row r="22" spans="1:8" ht="15">
      <c r="A22" s="28" t="s">
        <v>56</v>
      </c>
      <c r="B22" s="16">
        <v>1209.6</v>
      </c>
      <c r="C22" s="17">
        <v>43232</v>
      </c>
      <c r="D22" s="17">
        <v>43224</v>
      </c>
      <c r="E22" s="17"/>
      <c r="F22" s="17"/>
      <c r="G22" s="1">
        <f t="shared" si="0"/>
        <v>-8</v>
      </c>
      <c r="H22" s="16">
        <f t="shared" si="1"/>
        <v>-9676.8</v>
      </c>
    </row>
    <row r="23" spans="1:8" ht="15">
      <c r="A23" s="28" t="s">
        <v>57</v>
      </c>
      <c r="B23" s="16">
        <v>8037.37</v>
      </c>
      <c r="C23" s="17">
        <v>43250</v>
      </c>
      <c r="D23" s="17">
        <v>43224</v>
      </c>
      <c r="E23" s="17"/>
      <c r="F23" s="17"/>
      <c r="G23" s="1">
        <f t="shared" si="0"/>
        <v>-26</v>
      </c>
      <c r="H23" s="16">
        <f t="shared" si="1"/>
        <v>-208971.62</v>
      </c>
    </row>
    <row r="24" spans="1:8" ht="15">
      <c r="A24" s="28" t="s">
        <v>58</v>
      </c>
      <c r="B24" s="16">
        <v>1705</v>
      </c>
      <c r="C24" s="17">
        <v>43240</v>
      </c>
      <c r="D24" s="17">
        <v>43224</v>
      </c>
      <c r="E24" s="17"/>
      <c r="F24" s="17"/>
      <c r="G24" s="1">
        <f t="shared" si="0"/>
        <v>-16</v>
      </c>
      <c r="H24" s="16">
        <f t="shared" si="1"/>
        <v>-27280</v>
      </c>
    </row>
    <row r="25" spans="1:8" ht="15">
      <c r="A25" s="28" t="s">
        <v>59</v>
      </c>
      <c r="B25" s="16">
        <v>1664</v>
      </c>
      <c r="C25" s="17">
        <v>43243</v>
      </c>
      <c r="D25" s="17">
        <v>43224</v>
      </c>
      <c r="E25" s="17"/>
      <c r="F25" s="17"/>
      <c r="G25" s="1">
        <f t="shared" si="0"/>
        <v>-19</v>
      </c>
      <c r="H25" s="16">
        <f t="shared" si="1"/>
        <v>-31616</v>
      </c>
    </row>
    <row r="26" spans="1:8" ht="15">
      <c r="A26" s="28" t="s">
        <v>60</v>
      </c>
      <c r="B26" s="16">
        <v>112</v>
      </c>
      <c r="C26" s="17">
        <v>43281</v>
      </c>
      <c r="D26" s="17">
        <v>43234</v>
      </c>
      <c r="E26" s="17"/>
      <c r="F26" s="17"/>
      <c r="G26" s="1">
        <f t="shared" si="0"/>
        <v>-47</v>
      </c>
      <c r="H26" s="16">
        <f t="shared" si="1"/>
        <v>-5264</v>
      </c>
    </row>
    <row r="27" spans="1:8" ht="15">
      <c r="A27" s="28" t="s">
        <v>61</v>
      </c>
      <c r="B27" s="16">
        <v>277.5</v>
      </c>
      <c r="C27" s="17">
        <v>43246</v>
      </c>
      <c r="D27" s="17">
        <v>43258</v>
      </c>
      <c r="E27" s="17"/>
      <c r="F27" s="17"/>
      <c r="G27" s="1">
        <f t="shared" si="0"/>
        <v>12</v>
      </c>
      <c r="H27" s="16">
        <f t="shared" si="1"/>
        <v>3330</v>
      </c>
    </row>
    <row r="28" spans="1:8" ht="15">
      <c r="A28" s="28" t="s">
        <v>62</v>
      </c>
      <c r="B28" s="16">
        <v>370</v>
      </c>
      <c r="C28" s="17">
        <v>43246</v>
      </c>
      <c r="D28" s="17">
        <v>43258</v>
      </c>
      <c r="E28" s="17"/>
      <c r="F28" s="17"/>
      <c r="G28" s="1">
        <f t="shared" si="0"/>
        <v>12</v>
      </c>
      <c r="H28" s="16">
        <f t="shared" si="1"/>
        <v>4440</v>
      </c>
    </row>
    <row r="29" spans="1:8" ht="15">
      <c r="A29" s="28" t="s">
        <v>63</v>
      </c>
      <c r="B29" s="16">
        <v>370</v>
      </c>
      <c r="C29" s="17">
        <v>43246</v>
      </c>
      <c r="D29" s="17">
        <v>43258</v>
      </c>
      <c r="E29" s="17"/>
      <c r="F29" s="17"/>
      <c r="G29" s="1">
        <f t="shared" si="0"/>
        <v>12</v>
      </c>
      <c r="H29" s="16">
        <f t="shared" si="1"/>
        <v>4440</v>
      </c>
    </row>
    <row r="30" spans="1:8" ht="15">
      <c r="A30" s="28" t="s">
        <v>64</v>
      </c>
      <c r="B30" s="16">
        <v>370</v>
      </c>
      <c r="C30" s="17">
        <v>43246</v>
      </c>
      <c r="D30" s="17">
        <v>43258</v>
      </c>
      <c r="E30" s="17"/>
      <c r="F30" s="17"/>
      <c r="G30" s="1">
        <f t="shared" si="0"/>
        <v>12</v>
      </c>
      <c r="H30" s="16">
        <f t="shared" si="1"/>
        <v>4440</v>
      </c>
    </row>
    <row r="31" spans="1:8" ht="15">
      <c r="A31" s="28" t="s">
        <v>65</v>
      </c>
      <c r="B31" s="16">
        <v>198</v>
      </c>
      <c r="C31" s="17">
        <v>43250</v>
      </c>
      <c r="D31" s="17">
        <v>43258</v>
      </c>
      <c r="E31" s="17"/>
      <c r="F31" s="17"/>
      <c r="G31" s="1">
        <f t="shared" si="0"/>
        <v>8</v>
      </c>
      <c r="H31" s="16">
        <f t="shared" si="1"/>
        <v>1584</v>
      </c>
    </row>
    <row r="32" spans="1:8" ht="15">
      <c r="A32" s="28" t="s">
        <v>66</v>
      </c>
      <c r="B32" s="16">
        <v>350</v>
      </c>
      <c r="C32" s="17">
        <v>43272</v>
      </c>
      <c r="D32" s="17">
        <v>43258</v>
      </c>
      <c r="E32" s="17"/>
      <c r="F32" s="17"/>
      <c r="G32" s="1">
        <f t="shared" si="0"/>
        <v>-14</v>
      </c>
      <c r="H32" s="16">
        <f t="shared" si="1"/>
        <v>-4900</v>
      </c>
    </row>
    <row r="33" spans="1:8" ht="15">
      <c r="A33" s="28" t="s">
        <v>67</v>
      </c>
      <c r="B33" s="16">
        <v>126.08</v>
      </c>
      <c r="C33" s="17">
        <v>43254</v>
      </c>
      <c r="D33" s="17">
        <v>43258</v>
      </c>
      <c r="E33" s="17"/>
      <c r="F33" s="17"/>
      <c r="G33" s="1">
        <f t="shared" si="0"/>
        <v>4</v>
      </c>
      <c r="H33" s="16">
        <f t="shared" si="1"/>
        <v>504.32</v>
      </c>
    </row>
    <row r="34" spans="1:8" ht="15">
      <c r="A34" s="28" t="s">
        <v>68</v>
      </c>
      <c r="B34" s="16">
        <v>293.44</v>
      </c>
      <c r="C34" s="17">
        <v>43312</v>
      </c>
      <c r="D34" s="17">
        <v>43258</v>
      </c>
      <c r="E34" s="17"/>
      <c r="F34" s="17"/>
      <c r="G34" s="1">
        <f t="shared" si="0"/>
        <v>-54</v>
      </c>
      <c r="H34" s="16">
        <f t="shared" si="1"/>
        <v>-15845.76</v>
      </c>
    </row>
    <row r="35" spans="1:8" ht="15">
      <c r="A35" s="28" t="s">
        <v>69</v>
      </c>
      <c r="B35" s="16">
        <v>306</v>
      </c>
      <c r="C35" s="17">
        <v>43289</v>
      </c>
      <c r="D35" s="17">
        <v>43258</v>
      </c>
      <c r="E35" s="17"/>
      <c r="F35" s="17"/>
      <c r="G35" s="1">
        <f t="shared" si="0"/>
        <v>-31</v>
      </c>
      <c r="H35" s="16">
        <f t="shared" si="1"/>
        <v>-9486</v>
      </c>
    </row>
    <row r="36" spans="1:8" ht="15">
      <c r="A36" s="28" t="s">
        <v>70</v>
      </c>
      <c r="B36" s="16">
        <v>306</v>
      </c>
      <c r="C36" s="17">
        <v>43289</v>
      </c>
      <c r="D36" s="17">
        <v>43258</v>
      </c>
      <c r="E36" s="17"/>
      <c r="F36" s="17"/>
      <c r="G36" s="1">
        <f t="shared" si="0"/>
        <v>-31</v>
      </c>
      <c r="H36" s="16">
        <f t="shared" si="1"/>
        <v>-9486</v>
      </c>
    </row>
    <row r="37" spans="1:8" ht="15">
      <c r="A37" s="28" t="s">
        <v>71</v>
      </c>
      <c r="B37" s="16">
        <v>242.76</v>
      </c>
      <c r="C37" s="17">
        <v>43281</v>
      </c>
      <c r="D37" s="17">
        <v>43258</v>
      </c>
      <c r="E37" s="17"/>
      <c r="F37" s="17"/>
      <c r="G37" s="1">
        <f t="shared" si="0"/>
        <v>-23</v>
      </c>
      <c r="H37" s="16">
        <f t="shared" si="1"/>
        <v>-5583.48</v>
      </c>
    </row>
    <row r="38" spans="1:8" ht="15">
      <c r="A38" s="28" t="s">
        <v>72</v>
      </c>
      <c r="B38" s="16">
        <v>99</v>
      </c>
      <c r="C38" s="17">
        <v>43251</v>
      </c>
      <c r="D38" s="17">
        <v>43258</v>
      </c>
      <c r="E38" s="17"/>
      <c r="F38" s="17"/>
      <c r="G38" s="1">
        <f t="shared" si="0"/>
        <v>7</v>
      </c>
      <c r="H38" s="16">
        <f t="shared" si="1"/>
        <v>693</v>
      </c>
    </row>
    <row r="39" spans="1:8" ht="15">
      <c r="A39" s="28" t="s">
        <v>73</v>
      </c>
      <c r="B39" s="16">
        <v>43.12</v>
      </c>
      <c r="C39" s="17">
        <v>43281</v>
      </c>
      <c r="D39" s="17">
        <v>43258</v>
      </c>
      <c r="E39" s="17"/>
      <c r="F39" s="17"/>
      <c r="G39" s="1">
        <f t="shared" si="0"/>
        <v>-23</v>
      </c>
      <c r="H39" s="16">
        <f t="shared" si="1"/>
        <v>-991.76</v>
      </c>
    </row>
    <row r="40" spans="1:8" ht="15">
      <c r="A40" s="28" t="s">
        <v>74</v>
      </c>
      <c r="B40" s="16">
        <v>1000</v>
      </c>
      <c r="C40" s="17">
        <v>43265</v>
      </c>
      <c r="D40" s="17">
        <v>43258</v>
      </c>
      <c r="E40" s="17"/>
      <c r="F40" s="17"/>
      <c r="G40" s="1">
        <f t="shared" si="0"/>
        <v>-7</v>
      </c>
      <c r="H40" s="16">
        <f t="shared" si="1"/>
        <v>-7000</v>
      </c>
    </row>
    <row r="41" spans="1:8" ht="15">
      <c r="A41" s="28" t="s">
        <v>75</v>
      </c>
      <c r="B41" s="16">
        <v>6145</v>
      </c>
      <c r="C41" s="17">
        <v>43218</v>
      </c>
      <c r="D41" s="17">
        <v>43258</v>
      </c>
      <c r="E41" s="17"/>
      <c r="F41" s="17"/>
      <c r="G41" s="1">
        <f t="shared" si="0"/>
        <v>40</v>
      </c>
      <c r="H41" s="16">
        <f t="shared" si="1"/>
        <v>245800</v>
      </c>
    </row>
    <row r="42" spans="1:8" ht="15">
      <c r="A42" s="28" t="s">
        <v>76</v>
      </c>
      <c r="B42" s="16">
        <v>250.24</v>
      </c>
      <c r="C42" s="17">
        <v>43281</v>
      </c>
      <c r="D42" s="17">
        <v>43265</v>
      </c>
      <c r="E42" s="17"/>
      <c r="F42" s="17"/>
      <c r="G42" s="1">
        <f t="shared" si="0"/>
        <v>-16</v>
      </c>
      <c r="H42" s="16">
        <f t="shared" si="1"/>
        <v>-4003.84</v>
      </c>
    </row>
    <row r="43" spans="1:8" ht="15">
      <c r="A43" s="28" t="s">
        <v>77</v>
      </c>
      <c r="B43" s="16">
        <v>382.61</v>
      </c>
      <c r="C43" s="17">
        <v>43281</v>
      </c>
      <c r="D43" s="17">
        <v>43265</v>
      </c>
      <c r="E43" s="17"/>
      <c r="F43" s="17"/>
      <c r="G43" s="1">
        <f t="shared" si="0"/>
        <v>-16</v>
      </c>
      <c r="H43" s="16">
        <f t="shared" si="1"/>
        <v>-6121.76</v>
      </c>
    </row>
    <row r="44" spans="1:8" ht="15">
      <c r="A44" s="28" t="s">
        <v>78</v>
      </c>
      <c r="B44" s="16">
        <v>285.46</v>
      </c>
      <c r="C44" s="17">
        <v>43281</v>
      </c>
      <c r="D44" s="17">
        <v>43265</v>
      </c>
      <c r="E44" s="17"/>
      <c r="F44" s="17"/>
      <c r="G44" s="1">
        <f t="shared" si="0"/>
        <v>-16</v>
      </c>
      <c r="H44" s="16">
        <f t="shared" si="1"/>
        <v>-4567.36</v>
      </c>
    </row>
    <row r="45" spans="1:8" ht="15">
      <c r="A45" s="28" t="s">
        <v>79</v>
      </c>
      <c r="B45" s="16">
        <v>128</v>
      </c>
      <c r="C45" s="17">
        <v>43281</v>
      </c>
      <c r="D45" s="17">
        <v>43265</v>
      </c>
      <c r="E45" s="17"/>
      <c r="F45" s="17"/>
      <c r="G45" s="1">
        <f t="shared" si="0"/>
        <v>-16</v>
      </c>
      <c r="H45" s="16">
        <f t="shared" si="1"/>
        <v>-2048</v>
      </c>
    </row>
    <row r="46" spans="1:8" ht="15">
      <c r="A46" s="28" t="s">
        <v>80</v>
      </c>
      <c r="B46" s="16">
        <v>21.79</v>
      </c>
      <c r="C46" s="17">
        <v>43261</v>
      </c>
      <c r="D46" s="17">
        <v>43265</v>
      </c>
      <c r="E46" s="17"/>
      <c r="F46" s="17"/>
      <c r="G46" s="1">
        <f t="shared" si="0"/>
        <v>4</v>
      </c>
      <c r="H46" s="16">
        <f t="shared" si="1"/>
        <v>87.16</v>
      </c>
    </row>
    <row r="47" spans="1:8" ht="15">
      <c r="A47" s="28" t="s">
        <v>81</v>
      </c>
      <c r="B47" s="16">
        <v>54.74</v>
      </c>
      <c r="C47" s="17">
        <v>43261</v>
      </c>
      <c r="D47" s="17">
        <v>43265</v>
      </c>
      <c r="E47" s="17"/>
      <c r="F47" s="17"/>
      <c r="G47" s="1">
        <f t="shared" si="0"/>
        <v>4</v>
      </c>
      <c r="H47" s="16">
        <f t="shared" si="1"/>
        <v>218.96</v>
      </c>
    </row>
    <row r="48" spans="1:8" ht="15">
      <c r="A48" s="28" t="s">
        <v>82</v>
      </c>
      <c r="B48" s="16">
        <v>78.37</v>
      </c>
      <c r="C48" s="17">
        <v>43261</v>
      </c>
      <c r="D48" s="17">
        <v>43265</v>
      </c>
      <c r="E48" s="17"/>
      <c r="F48" s="17"/>
      <c r="G48" s="1">
        <f t="shared" si="0"/>
        <v>4</v>
      </c>
      <c r="H48" s="16">
        <f t="shared" si="1"/>
        <v>313.48</v>
      </c>
    </row>
    <row r="49" spans="1:8" ht="15">
      <c r="A49" s="28" t="s">
        <v>83</v>
      </c>
      <c r="B49" s="16">
        <v>2100</v>
      </c>
      <c r="C49" s="17">
        <v>43288</v>
      </c>
      <c r="D49" s="17">
        <v>43269</v>
      </c>
      <c r="E49" s="17"/>
      <c r="F49" s="17"/>
      <c r="G49" s="1">
        <f t="shared" si="0"/>
        <v>-19</v>
      </c>
      <c r="H49" s="16">
        <f t="shared" si="1"/>
        <v>-39900</v>
      </c>
    </row>
    <row r="50" spans="1:8" ht="15">
      <c r="A50" s="28" t="s">
        <v>84</v>
      </c>
      <c r="B50" s="16">
        <v>8037.37</v>
      </c>
      <c r="C50" s="17">
        <v>43281</v>
      </c>
      <c r="D50" s="17">
        <v>43269</v>
      </c>
      <c r="E50" s="17"/>
      <c r="F50" s="17"/>
      <c r="G50" s="1">
        <f t="shared" si="0"/>
        <v>-12</v>
      </c>
      <c r="H50" s="16">
        <f t="shared" si="1"/>
        <v>-96448.44</v>
      </c>
    </row>
    <row r="51" spans="1:8" ht="15">
      <c r="A51" s="28" t="s">
        <v>85</v>
      </c>
      <c r="B51" s="16">
        <v>345.45</v>
      </c>
      <c r="C51" s="17">
        <v>43259</v>
      </c>
      <c r="D51" s="17">
        <v>43269</v>
      </c>
      <c r="E51" s="17"/>
      <c r="F51" s="17"/>
      <c r="G51" s="1">
        <f t="shared" si="0"/>
        <v>10</v>
      </c>
      <c r="H51" s="16">
        <f t="shared" si="1"/>
        <v>3454.5</v>
      </c>
    </row>
    <row r="52" spans="1:8" ht="15">
      <c r="A52" s="28" t="s">
        <v>86</v>
      </c>
      <c r="B52" s="16">
        <v>186.89</v>
      </c>
      <c r="C52" s="17">
        <v>43272</v>
      </c>
      <c r="D52" s="17">
        <v>43269</v>
      </c>
      <c r="E52" s="17"/>
      <c r="F52" s="17"/>
      <c r="G52" s="1">
        <f t="shared" si="0"/>
        <v>-3</v>
      </c>
      <c r="H52" s="16">
        <f t="shared" si="1"/>
        <v>-560.67</v>
      </c>
    </row>
    <row r="53" spans="1:8" ht="15">
      <c r="A53" s="28" t="s">
        <v>87</v>
      </c>
      <c r="B53" s="16">
        <v>345.45</v>
      </c>
      <c r="C53" s="17">
        <v>43261</v>
      </c>
      <c r="D53" s="17">
        <v>43269</v>
      </c>
      <c r="E53" s="17"/>
      <c r="F53" s="17"/>
      <c r="G53" s="1">
        <f t="shared" si="0"/>
        <v>8</v>
      </c>
      <c r="H53" s="16">
        <f t="shared" si="1"/>
        <v>2763.6</v>
      </c>
    </row>
    <row r="54" spans="1:8" ht="15">
      <c r="A54" s="28" t="s">
        <v>88</v>
      </c>
      <c r="B54" s="16">
        <v>62</v>
      </c>
      <c r="C54" s="17">
        <v>43286</v>
      </c>
      <c r="D54" s="17">
        <v>43280</v>
      </c>
      <c r="E54" s="17"/>
      <c r="F54" s="17"/>
      <c r="G54" s="1">
        <f t="shared" si="0"/>
        <v>-6</v>
      </c>
      <c r="H54" s="16">
        <f t="shared" si="1"/>
        <v>-372</v>
      </c>
    </row>
    <row r="55" spans="1:8" ht="15">
      <c r="A55" s="28" t="s">
        <v>89</v>
      </c>
      <c r="B55" s="16">
        <v>436.36</v>
      </c>
      <c r="C55" s="17">
        <v>43276</v>
      </c>
      <c r="D55" s="17">
        <v>43280</v>
      </c>
      <c r="E55" s="17"/>
      <c r="F55" s="17"/>
      <c r="G55" s="1">
        <f t="shared" si="0"/>
        <v>4</v>
      </c>
      <c r="H55" s="16">
        <f t="shared" si="1"/>
        <v>1745.44</v>
      </c>
    </row>
    <row r="56" spans="1:8" ht="15">
      <c r="A56" s="28" t="s">
        <v>90</v>
      </c>
      <c r="B56" s="16">
        <v>890.91</v>
      </c>
      <c r="C56" s="17">
        <v>43276</v>
      </c>
      <c r="D56" s="17">
        <v>43280</v>
      </c>
      <c r="E56" s="17"/>
      <c r="F56" s="17"/>
      <c r="G56" s="1">
        <f t="shared" si="0"/>
        <v>4</v>
      </c>
      <c r="H56" s="16">
        <f t="shared" si="1"/>
        <v>3563.64</v>
      </c>
    </row>
    <row r="57" spans="1:8" ht="15">
      <c r="A57" s="28" t="s">
        <v>91</v>
      </c>
      <c r="B57" s="16">
        <v>909.08</v>
      </c>
      <c r="C57" s="17">
        <v>43281</v>
      </c>
      <c r="D57" s="17">
        <v>43280</v>
      </c>
      <c r="E57" s="17"/>
      <c r="F57" s="17"/>
      <c r="G57" s="1">
        <f t="shared" si="0"/>
        <v>-1</v>
      </c>
      <c r="H57" s="16">
        <f t="shared" si="1"/>
        <v>-909.08</v>
      </c>
    </row>
    <row r="58" spans="1:8" ht="15">
      <c r="A58" s="28" t="s">
        <v>92</v>
      </c>
      <c r="B58" s="16">
        <v>268.92</v>
      </c>
      <c r="C58" s="17">
        <v>43312</v>
      </c>
      <c r="D58" s="17">
        <v>43280</v>
      </c>
      <c r="E58" s="17"/>
      <c r="F58" s="17"/>
      <c r="G58" s="1">
        <f t="shared" si="0"/>
        <v>-32</v>
      </c>
      <c r="H58" s="16">
        <f t="shared" si="1"/>
        <v>-8605.44</v>
      </c>
    </row>
    <row r="59" spans="1:8" ht="15">
      <c r="A59" s="28" t="s">
        <v>93</v>
      </c>
      <c r="B59" s="16">
        <v>863.64</v>
      </c>
      <c r="C59" s="17">
        <v>43281</v>
      </c>
      <c r="D59" s="17">
        <v>43280</v>
      </c>
      <c r="E59" s="17"/>
      <c r="F59" s="17"/>
      <c r="G59" s="1">
        <f t="shared" si="0"/>
        <v>-1</v>
      </c>
      <c r="H59" s="16">
        <f t="shared" si="1"/>
        <v>-863.64</v>
      </c>
    </row>
    <row r="60" spans="1:8" ht="15">
      <c r="A60" s="28" t="s">
        <v>94</v>
      </c>
      <c r="B60" s="16">
        <v>981.82</v>
      </c>
      <c r="C60" s="17">
        <v>43281</v>
      </c>
      <c r="D60" s="17">
        <v>43280</v>
      </c>
      <c r="E60" s="17"/>
      <c r="F60" s="17"/>
      <c r="G60" s="1">
        <f t="shared" si="0"/>
        <v>-1</v>
      </c>
      <c r="H60" s="16">
        <f t="shared" si="1"/>
        <v>-981.82</v>
      </c>
    </row>
    <row r="61" spans="1:8" ht="15">
      <c r="A61" s="28" t="s">
        <v>95</v>
      </c>
      <c r="B61" s="16">
        <v>1530</v>
      </c>
      <c r="C61" s="17">
        <v>43278</v>
      </c>
      <c r="D61" s="17">
        <v>43280</v>
      </c>
      <c r="E61" s="17"/>
      <c r="F61" s="17"/>
      <c r="G61" s="1">
        <f t="shared" si="0"/>
        <v>2</v>
      </c>
      <c r="H61" s="16">
        <f t="shared" si="1"/>
        <v>3060</v>
      </c>
    </row>
    <row r="62" spans="1:8" ht="15">
      <c r="A62" s="28" t="s">
        <v>96</v>
      </c>
      <c r="B62" s="16">
        <v>1139.34</v>
      </c>
      <c r="C62" s="17">
        <v>43278</v>
      </c>
      <c r="D62" s="17">
        <v>43280</v>
      </c>
      <c r="E62" s="17"/>
      <c r="F62" s="17"/>
      <c r="G62" s="1">
        <f t="shared" si="0"/>
        <v>2</v>
      </c>
      <c r="H62" s="16">
        <f t="shared" si="1"/>
        <v>2278.68</v>
      </c>
    </row>
    <row r="63" spans="1:8" ht="15">
      <c r="A63" s="28" t="s">
        <v>97</v>
      </c>
      <c r="B63" s="16">
        <v>182.04</v>
      </c>
      <c r="C63" s="17">
        <v>43279</v>
      </c>
      <c r="D63" s="17">
        <v>43280</v>
      </c>
      <c r="E63" s="17"/>
      <c r="F63" s="17"/>
      <c r="G63" s="1">
        <f t="shared" si="0"/>
        <v>1</v>
      </c>
      <c r="H63" s="16">
        <f t="shared" si="1"/>
        <v>182.04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34693.35</v>
      </c>
      <c r="C1">
        <f>COUNTA(A4:A203)</f>
        <v>34</v>
      </c>
      <c r="G1" s="20">
        <f>IF(B1&lt;&gt;0,H1/B1,0)</f>
        <v>-5.935860042342407</v>
      </c>
      <c r="H1" s="19">
        <f>SUM(H4:H195)</f>
        <v>-205934.86999999994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98</v>
      </c>
      <c r="B4" s="16">
        <v>3700</v>
      </c>
      <c r="C4" s="17">
        <v>43259</v>
      </c>
      <c r="D4" s="17">
        <v>43286</v>
      </c>
      <c r="E4" s="17"/>
      <c r="F4" s="17"/>
      <c r="G4" s="1">
        <f>D4-C4-(F4-E4)</f>
        <v>27</v>
      </c>
      <c r="H4" s="16">
        <f>B4*G4</f>
        <v>99900</v>
      </c>
    </row>
    <row r="5" spans="1:8" ht="15">
      <c r="A5" s="28" t="s">
        <v>99</v>
      </c>
      <c r="B5" s="16">
        <v>318.18</v>
      </c>
      <c r="C5" s="17">
        <v>43281</v>
      </c>
      <c r="D5" s="17">
        <v>43286</v>
      </c>
      <c r="E5" s="17"/>
      <c r="F5" s="17"/>
      <c r="G5" s="1">
        <f aca="true" t="shared" si="0" ref="G5:G68">D5-C5-(F5-E5)</f>
        <v>5</v>
      </c>
      <c r="H5" s="16">
        <f aca="true" t="shared" si="1" ref="H5:H68">B5*G5</f>
        <v>1590.9</v>
      </c>
    </row>
    <row r="6" spans="1:8" ht="15">
      <c r="A6" s="28" t="s">
        <v>100</v>
      </c>
      <c r="B6" s="16">
        <v>390.91</v>
      </c>
      <c r="C6" s="17">
        <v>43281</v>
      </c>
      <c r="D6" s="17">
        <v>43286</v>
      </c>
      <c r="E6" s="17"/>
      <c r="F6" s="17"/>
      <c r="G6" s="1">
        <f t="shared" si="0"/>
        <v>5</v>
      </c>
      <c r="H6" s="16">
        <f t="shared" si="1"/>
        <v>1954.5500000000002</v>
      </c>
    </row>
    <row r="7" spans="1:8" ht="15">
      <c r="A7" s="28" t="s">
        <v>101</v>
      </c>
      <c r="B7" s="16">
        <v>1050</v>
      </c>
      <c r="C7" s="17">
        <v>43296</v>
      </c>
      <c r="D7" s="17">
        <v>43286</v>
      </c>
      <c r="E7" s="17"/>
      <c r="F7" s="17"/>
      <c r="G7" s="1">
        <f t="shared" si="0"/>
        <v>-10</v>
      </c>
      <c r="H7" s="16">
        <f t="shared" si="1"/>
        <v>-10500</v>
      </c>
    </row>
    <row r="8" spans="1:8" ht="15">
      <c r="A8" s="28" t="s">
        <v>102</v>
      </c>
      <c r="B8" s="16">
        <v>169.38</v>
      </c>
      <c r="C8" s="17">
        <v>43297</v>
      </c>
      <c r="D8" s="17">
        <v>43286</v>
      </c>
      <c r="E8" s="17"/>
      <c r="F8" s="17"/>
      <c r="G8" s="1">
        <f t="shared" si="0"/>
        <v>-11</v>
      </c>
      <c r="H8" s="16">
        <f t="shared" si="1"/>
        <v>-1863.1799999999998</v>
      </c>
    </row>
    <row r="9" spans="1:8" ht="15">
      <c r="A9" s="28" t="s">
        <v>103</v>
      </c>
      <c r="B9" s="16">
        <v>2500</v>
      </c>
      <c r="C9" s="17">
        <v>43310</v>
      </c>
      <c r="D9" s="17">
        <v>43286</v>
      </c>
      <c r="E9" s="17"/>
      <c r="F9" s="17"/>
      <c r="G9" s="1">
        <f t="shared" si="0"/>
        <v>-24</v>
      </c>
      <c r="H9" s="16">
        <f t="shared" si="1"/>
        <v>-60000</v>
      </c>
    </row>
    <row r="10" spans="1:8" ht="15">
      <c r="A10" s="28" t="s">
        <v>104</v>
      </c>
      <c r="B10" s="16">
        <v>8037.37</v>
      </c>
      <c r="C10" s="17">
        <v>43310</v>
      </c>
      <c r="D10" s="17">
        <v>43286</v>
      </c>
      <c r="E10" s="17"/>
      <c r="F10" s="17"/>
      <c r="G10" s="1">
        <f t="shared" si="0"/>
        <v>-24</v>
      </c>
      <c r="H10" s="16">
        <f t="shared" si="1"/>
        <v>-192896.88</v>
      </c>
    </row>
    <row r="11" spans="1:8" ht="15">
      <c r="A11" s="28" t="s">
        <v>105</v>
      </c>
      <c r="B11" s="16">
        <v>1630</v>
      </c>
      <c r="C11" s="17">
        <v>43253</v>
      </c>
      <c r="D11" s="17">
        <v>43290</v>
      </c>
      <c r="E11" s="17"/>
      <c r="F11" s="17"/>
      <c r="G11" s="1">
        <f t="shared" si="0"/>
        <v>37</v>
      </c>
      <c r="H11" s="16">
        <f t="shared" si="1"/>
        <v>60310</v>
      </c>
    </row>
    <row r="12" spans="1:8" ht="15">
      <c r="A12" s="28" t="s">
        <v>106</v>
      </c>
      <c r="B12" s="16">
        <v>23.69</v>
      </c>
      <c r="C12" s="17">
        <v>43342</v>
      </c>
      <c r="D12" s="17">
        <v>43290</v>
      </c>
      <c r="E12" s="17"/>
      <c r="F12" s="17"/>
      <c r="G12" s="1">
        <f t="shared" si="0"/>
        <v>-52</v>
      </c>
      <c r="H12" s="16">
        <f t="shared" si="1"/>
        <v>-1231.88</v>
      </c>
    </row>
    <row r="13" spans="1:8" ht="15">
      <c r="A13" s="28" t="s">
        <v>107</v>
      </c>
      <c r="B13" s="16">
        <v>225</v>
      </c>
      <c r="C13" s="17">
        <v>43310</v>
      </c>
      <c r="D13" s="17">
        <v>43290</v>
      </c>
      <c r="E13" s="17"/>
      <c r="F13" s="17"/>
      <c r="G13" s="1">
        <f t="shared" si="0"/>
        <v>-20</v>
      </c>
      <c r="H13" s="16">
        <f t="shared" si="1"/>
        <v>-4500</v>
      </c>
    </row>
    <row r="14" spans="1:8" ht="15">
      <c r="A14" s="28" t="s">
        <v>108</v>
      </c>
      <c r="B14" s="16">
        <v>440</v>
      </c>
      <c r="C14" s="17">
        <v>43300</v>
      </c>
      <c r="D14" s="17">
        <v>43294</v>
      </c>
      <c r="E14" s="17"/>
      <c r="F14" s="17"/>
      <c r="G14" s="1">
        <f t="shared" si="0"/>
        <v>-6</v>
      </c>
      <c r="H14" s="16">
        <f t="shared" si="1"/>
        <v>-2640</v>
      </c>
    </row>
    <row r="15" spans="1:8" ht="15">
      <c r="A15" s="28" t="s">
        <v>109</v>
      </c>
      <c r="B15" s="16">
        <v>2200</v>
      </c>
      <c r="C15" s="17">
        <v>43300</v>
      </c>
      <c r="D15" s="17">
        <v>43294</v>
      </c>
      <c r="E15" s="17"/>
      <c r="F15" s="17"/>
      <c r="G15" s="1">
        <f t="shared" si="0"/>
        <v>-6</v>
      </c>
      <c r="H15" s="16">
        <f t="shared" si="1"/>
        <v>-13200</v>
      </c>
    </row>
    <row r="16" spans="1:8" ht="15">
      <c r="A16" s="28" t="s">
        <v>110</v>
      </c>
      <c r="B16" s="16">
        <v>2420</v>
      </c>
      <c r="C16" s="17">
        <v>43300</v>
      </c>
      <c r="D16" s="17">
        <v>43294</v>
      </c>
      <c r="E16" s="17"/>
      <c r="F16" s="17"/>
      <c r="G16" s="1">
        <f t="shared" si="0"/>
        <v>-6</v>
      </c>
      <c r="H16" s="16">
        <f t="shared" si="1"/>
        <v>-14520</v>
      </c>
    </row>
    <row r="17" spans="1:8" ht="15">
      <c r="A17" s="28" t="s">
        <v>111</v>
      </c>
      <c r="B17" s="16">
        <v>53.83</v>
      </c>
      <c r="C17" s="17">
        <v>43308</v>
      </c>
      <c r="D17" s="17">
        <v>43294</v>
      </c>
      <c r="E17" s="17"/>
      <c r="F17" s="17"/>
      <c r="G17" s="1">
        <f t="shared" si="0"/>
        <v>-14</v>
      </c>
      <c r="H17" s="16">
        <f t="shared" si="1"/>
        <v>-753.62</v>
      </c>
    </row>
    <row r="18" spans="1:8" ht="15">
      <c r="A18" s="28" t="s">
        <v>112</v>
      </c>
      <c r="B18" s="16">
        <v>110</v>
      </c>
      <c r="C18" s="17">
        <v>43312</v>
      </c>
      <c r="D18" s="17">
        <v>43294</v>
      </c>
      <c r="E18" s="17"/>
      <c r="F18" s="17"/>
      <c r="G18" s="1">
        <f t="shared" si="0"/>
        <v>-18</v>
      </c>
      <c r="H18" s="16">
        <f t="shared" si="1"/>
        <v>-1980</v>
      </c>
    </row>
    <row r="19" spans="1:8" ht="15">
      <c r="A19" s="28" t="s">
        <v>113</v>
      </c>
      <c r="B19" s="16">
        <v>928</v>
      </c>
      <c r="C19" s="17">
        <v>43280</v>
      </c>
      <c r="D19" s="17">
        <v>43294</v>
      </c>
      <c r="E19" s="17"/>
      <c r="F19" s="17"/>
      <c r="G19" s="1">
        <f t="shared" si="0"/>
        <v>14</v>
      </c>
      <c r="H19" s="16">
        <f t="shared" si="1"/>
        <v>12992</v>
      </c>
    </row>
    <row r="20" spans="1:8" ht="15">
      <c r="A20" s="28" t="s">
        <v>114</v>
      </c>
      <c r="B20" s="16">
        <v>456.11</v>
      </c>
      <c r="C20" s="17">
        <v>43269</v>
      </c>
      <c r="D20" s="17">
        <v>43306</v>
      </c>
      <c r="E20" s="17"/>
      <c r="F20" s="17"/>
      <c r="G20" s="1">
        <f t="shared" si="0"/>
        <v>37</v>
      </c>
      <c r="H20" s="16">
        <f t="shared" si="1"/>
        <v>16876.07</v>
      </c>
    </row>
    <row r="21" spans="1:8" ht="15">
      <c r="A21" s="28" t="s">
        <v>115</v>
      </c>
      <c r="B21" s="16">
        <v>441.67</v>
      </c>
      <c r="C21" s="17">
        <v>43302</v>
      </c>
      <c r="D21" s="17">
        <v>43306</v>
      </c>
      <c r="E21" s="17"/>
      <c r="F21" s="17"/>
      <c r="G21" s="1">
        <f t="shared" si="0"/>
        <v>4</v>
      </c>
      <c r="H21" s="16">
        <f t="shared" si="1"/>
        <v>1766.68</v>
      </c>
    </row>
    <row r="22" spans="1:8" ht="15">
      <c r="A22" s="28" t="s">
        <v>116</v>
      </c>
      <c r="B22" s="16">
        <v>1900</v>
      </c>
      <c r="C22" s="17">
        <v>43328</v>
      </c>
      <c r="D22" s="17">
        <v>43306</v>
      </c>
      <c r="E22" s="17"/>
      <c r="F22" s="17"/>
      <c r="G22" s="1">
        <f t="shared" si="0"/>
        <v>-22</v>
      </c>
      <c r="H22" s="16">
        <f t="shared" si="1"/>
        <v>-41800</v>
      </c>
    </row>
    <row r="23" spans="1:8" ht="15">
      <c r="A23" s="28" t="s">
        <v>117</v>
      </c>
      <c r="B23" s="16">
        <v>76.92</v>
      </c>
      <c r="C23" s="17">
        <v>43314</v>
      </c>
      <c r="D23" s="17">
        <v>43306</v>
      </c>
      <c r="E23" s="17"/>
      <c r="F23" s="17"/>
      <c r="G23" s="1">
        <f t="shared" si="0"/>
        <v>-8</v>
      </c>
      <c r="H23" s="16">
        <f t="shared" si="1"/>
        <v>-615.36</v>
      </c>
    </row>
    <row r="24" spans="1:8" ht="15">
      <c r="A24" s="28" t="s">
        <v>118</v>
      </c>
      <c r="B24" s="16">
        <v>36</v>
      </c>
      <c r="C24" s="17">
        <v>43343</v>
      </c>
      <c r="D24" s="17">
        <v>43306</v>
      </c>
      <c r="E24" s="17"/>
      <c r="F24" s="17"/>
      <c r="G24" s="1">
        <f t="shared" si="0"/>
        <v>-37</v>
      </c>
      <c r="H24" s="16">
        <f t="shared" si="1"/>
        <v>-1332</v>
      </c>
    </row>
    <row r="25" spans="1:8" ht="15">
      <c r="A25" s="28" t="s">
        <v>119</v>
      </c>
      <c r="B25" s="16">
        <v>1591.66</v>
      </c>
      <c r="C25" s="17">
        <v>43328</v>
      </c>
      <c r="D25" s="17">
        <v>43311</v>
      </c>
      <c r="E25" s="17"/>
      <c r="F25" s="17"/>
      <c r="G25" s="1">
        <f t="shared" si="0"/>
        <v>-17</v>
      </c>
      <c r="H25" s="16">
        <f t="shared" si="1"/>
        <v>-27058.22</v>
      </c>
    </row>
    <row r="26" spans="1:8" ht="15">
      <c r="A26" s="28" t="s">
        <v>120</v>
      </c>
      <c r="B26" s="16">
        <v>895.31</v>
      </c>
      <c r="C26" s="17">
        <v>43328</v>
      </c>
      <c r="D26" s="17">
        <v>43311</v>
      </c>
      <c r="E26" s="17"/>
      <c r="F26" s="17"/>
      <c r="G26" s="1">
        <f t="shared" si="0"/>
        <v>-17</v>
      </c>
      <c r="H26" s="16">
        <f t="shared" si="1"/>
        <v>-15220.269999999999</v>
      </c>
    </row>
    <row r="27" spans="1:8" ht="15">
      <c r="A27" s="28" t="s">
        <v>121</v>
      </c>
      <c r="B27" s="16">
        <v>596.87</v>
      </c>
      <c r="C27" s="17">
        <v>43328</v>
      </c>
      <c r="D27" s="17">
        <v>43311</v>
      </c>
      <c r="E27" s="17"/>
      <c r="F27" s="17"/>
      <c r="G27" s="1">
        <f t="shared" si="0"/>
        <v>-17</v>
      </c>
      <c r="H27" s="16">
        <f t="shared" si="1"/>
        <v>-10146.79</v>
      </c>
    </row>
    <row r="28" spans="1:8" ht="15">
      <c r="A28" s="28" t="s">
        <v>122</v>
      </c>
      <c r="B28" s="16">
        <v>994.79</v>
      </c>
      <c r="C28" s="17">
        <v>43328</v>
      </c>
      <c r="D28" s="17">
        <v>43311</v>
      </c>
      <c r="E28" s="17"/>
      <c r="F28" s="17"/>
      <c r="G28" s="1">
        <f t="shared" si="0"/>
        <v>-17</v>
      </c>
      <c r="H28" s="16">
        <f t="shared" si="1"/>
        <v>-16911.43</v>
      </c>
    </row>
    <row r="29" spans="1:8" ht="15">
      <c r="A29" s="28" t="s">
        <v>123</v>
      </c>
      <c r="B29" s="16">
        <v>1680</v>
      </c>
      <c r="C29" s="17">
        <v>43311</v>
      </c>
      <c r="D29" s="17">
        <v>43312</v>
      </c>
      <c r="E29" s="17"/>
      <c r="F29" s="17"/>
      <c r="G29" s="1">
        <f t="shared" si="0"/>
        <v>1</v>
      </c>
      <c r="H29" s="16">
        <f t="shared" si="1"/>
        <v>1680</v>
      </c>
    </row>
    <row r="30" spans="1:8" ht="15">
      <c r="A30" s="28" t="s">
        <v>124</v>
      </c>
      <c r="B30" s="16">
        <v>120</v>
      </c>
      <c r="C30" s="17">
        <v>43343</v>
      </c>
      <c r="D30" s="17">
        <v>43343</v>
      </c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 t="s">
        <v>125</v>
      </c>
      <c r="B31" s="16">
        <v>678</v>
      </c>
      <c r="C31" s="17">
        <v>43345</v>
      </c>
      <c r="D31" s="17">
        <v>43343</v>
      </c>
      <c r="E31" s="17"/>
      <c r="F31" s="17"/>
      <c r="G31" s="1">
        <f t="shared" si="0"/>
        <v>-2</v>
      </c>
      <c r="H31" s="16">
        <f t="shared" si="1"/>
        <v>-1356</v>
      </c>
    </row>
    <row r="32" spans="1:8" ht="15">
      <c r="A32" s="28" t="s">
        <v>126</v>
      </c>
      <c r="B32" s="16">
        <v>79</v>
      </c>
      <c r="C32" s="17">
        <v>43375</v>
      </c>
      <c r="D32" s="17">
        <v>43343</v>
      </c>
      <c r="E32" s="17"/>
      <c r="F32" s="17"/>
      <c r="G32" s="1">
        <f t="shared" si="0"/>
        <v>-32</v>
      </c>
      <c r="H32" s="16">
        <f t="shared" si="1"/>
        <v>-2528</v>
      </c>
    </row>
    <row r="33" spans="1:8" ht="15">
      <c r="A33" s="28" t="s">
        <v>127</v>
      </c>
      <c r="B33" s="16">
        <v>20.71</v>
      </c>
      <c r="C33" s="17">
        <v>43337</v>
      </c>
      <c r="D33" s="17">
        <v>43343</v>
      </c>
      <c r="E33" s="17"/>
      <c r="F33" s="17"/>
      <c r="G33" s="1">
        <f t="shared" si="0"/>
        <v>6</v>
      </c>
      <c r="H33" s="16">
        <f t="shared" si="1"/>
        <v>124.26</v>
      </c>
    </row>
    <row r="34" spans="1:8" ht="15">
      <c r="A34" s="28" t="s">
        <v>128</v>
      </c>
      <c r="B34" s="16">
        <v>89.51</v>
      </c>
      <c r="C34" s="17">
        <v>43331</v>
      </c>
      <c r="D34" s="17">
        <v>43343</v>
      </c>
      <c r="E34" s="17"/>
      <c r="F34" s="17"/>
      <c r="G34" s="1">
        <f t="shared" si="0"/>
        <v>12</v>
      </c>
      <c r="H34" s="16">
        <f t="shared" si="1"/>
        <v>1074.1200000000001</v>
      </c>
    </row>
    <row r="35" spans="1:8" ht="15">
      <c r="A35" s="28" t="s">
        <v>129</v>
      </c>
      <c r="B35" s="16">
        <v>36.34</v>
      </c>
      <c r="C35" s="17">
        <v>43371</v>
      </c>
      <c r="D35" s="17">
        <v>43343</v>
      </c>
      <c r="E35" s="17"/>
      <c r="F35" s="17"/>
      <c r="G35" s="1">
        <f t="shared" si="0"/>
        <v>-28</v>
      </c>
      <c r="H35" s="16">
        <f t="shared" si="1"/>
        <v>-1017.5200000000001</v>
      </c>
    </row>
    <row r="36" spans="1:8" ht="15">
      <c r="A36" s="28" t="s">
        <v>130</v>
      </c>
      <c r="B36" s="16">
        <v>780</v>
      </c>
      <c r="C36" s="17">
        <v>43324</v>
      </c>
      <c r="D36" s="17">
        <v>43347</v>
      </c>
      <c r="E36" s="17"/>
      <c r="F36" s="17"/>
      <c r="G36" s="1">
        <f t="shared" si="0"/>
        <v>23</v>
      </c>
      <c r="H36" s="16">
        <f t="shared" si="1"/>
        <v>17940</v>
      </c>
    </row>
    <row r="37" spans="1:8" ht="15">
      <c r="A37" s="28" t="s">
        <v>131</v>
      </c>
      <c r="B37" s="16">
        <v>24.1</v>
      </c>
      <c r="C37" s="17">
        <v>43373</v>
      </c>
      <c r="D37" s="17">
        <v>43370</v>
      </c>
      <c r="E37" s="17"/>
      <c r="F37" s="17"/>
      <c r="G37" s="1">
        <f t="shared" si="0"/>
        <v>-3</v>
      </c>
      <c r="H37" s="16">
        <f t="shared" si="1"/>
        <v>-72.30000000000001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49979.28999999999</v>
      </c>
      <c r="C1">
        <f>COUNTA(A4:A203)</f>
        <v>61</v>
      </c>
      <c r="G1" s="20">
        <f>IF(B1&lt;&gt;0,H1/B1,0)</f>
        <v>-9.873660270083871</v>
      </c>
      <c r="H1" s="19">
        <f>SUM(H4:H195)</f>
        <v>-493478.53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132</v>
      </c>
      <c r="B4" s="16">
        <v>403.9</v>
      </c>
      <c r="C4" s="17">
        <v>43391</v>
      </c>
      <c r="D4" s="17">
        <v>43382</v>
      </c>
      <c r="E4" s="17"/>
      <c r="F4" s="17"/>
      <c r="G4" s="1">
        <f>D4-C4-(F4-E4)</f>
        <v>-9</v>
      </c>
      <c r="H4" s="16">
        <f>B4*G4</f>
        <v>-3635.1</v>
      </c>
    </row>
    <row r="5" spans="1:8" ht="15">
      <c r="A5" s="28" t="s">
        <v>133</v>
      </c>
      <c r="B5" s="16">
        <v>37.77</v>
      </c>
      <c r="C5" s="17">
        <v>43434</v>
      </c>
      <c r="D5" s="17">
        <v>43382</v>
      </c>
      <c r="E5" s="17"/>
      <c r="F5" s="17"/>
      <c r="G5" s="1">
        <f aca="true" t="shared" si="0" ref="G5:G68">D5-C5-(F5-E5)</f>
        <v>-52</v>
      </c>
      <c r="H5" s="16">
        <f aca="true" t="shared" si="1" ref="H5:H68">B5*G5</f>
        <v>-1964.0400000000002</v>
      </c>
    </row>
    <row r="6" spans="1:8" ht="15">
      <c r="A6" s="28" t="s">
        <v>134</v>
      </c>
      <c r="B6" s="16">
        <v>11.47</v>
      </c>
      <c r="C6" s="17">
        <v>43403</v>
      </c>
      <c r="D6" s="17">
        <v>43382</v>
      </c>
      <c r="E6" s="17"/>
      <c r="F6" s="17"/>
      <c r="G6" s="1">
        <f t="shared" si="0"/>
        <v>-21</v>
      </c>
      <c r="H6" s="16">
        <f t="shared" si="1"/>
        <v>-240.87</v>
      </c>
    </row>
    <row r="7" spans="1:8" ht="15">
      <c r="A7" s="28" t="s">
        <v>135</v>
      </c>
      <c r="B7" s="16">
        <v>9.66</v>
      </c>
      <c r="C7" s="17">
        <v>43403</v>
      </c>
      <c r="D7" s="17">
        <v>43382</v>
      </c>
      <c r="E7" s="17"/>
      <c r="F7" s="17"/>
      <c r="G7" s="1">
        <f t="shared" si="0"/>
        <v>-21</v>
      </c>
      <c r="H7" s="16">
        <f t="shared" si="1"/>
        <v>-202.86</v>
      </c>
    </row>
    <row r="8" spans="1:8" ht="15">
      <c r="A8" s="28" t="s">
        <v>136</v>
      </c>
      <c r="B8" s="16">
        <v>92.62</v>
      </c>
      <c r="C8" s="17">
        <v>43394</v>
      </c>
      <c r="D8" s="17">
        <v>43382</v>
      </c>
      <c r="E8" s="17"/>
      <c r="F8" s="17"/>
      <c r="G8" s="1">
        <f t="shared" si="0"/>
        <v>-12</v>
      </c>
      <c r="H8" s="16">
        <f t="shared" si="1"/>
        <v>-1111.44</v>
      </c>
    </row>
    <row r="9" spans="1:8" ht="15">
      <c r="A9" s="28" t="s">
        <v>137</v>
      </c>
      <c r="B9" s="16">
        <v>72.46</v>
      </c>
      <c r="C9" s="17">
        <v>43403</v>
      </c>
      <c r="D9" s="17">
        <v>43382</v>
      </c>
      <c r="E9" s="17"/>
      <c r="F9" s="17"/>
      <c r="G9" s="1">
        <f t="shared" si="0"/>
        <v>-21</v>
      </c>
      <c r="H9" s="16">
        <f t="shared" si="1"/>
        <v>-1521.6599999999999</v>
      </c>
    </row>
    <row r="10" spans="1:8" ht="15">
      <c r="A10" s="28" t="s">
        <v>138</v>
      </c>
      <c r="B10" s="16">
        <v>150.72</v>
      </c>
      <c r="C10" s="17">
        <v>43394</v>
      </c>
      <c r="D10" s="17">
        <v>43382</v>
      </c>
      <c r="E10" s="17"/>
      <c r="F10" s="17"/>
      <c r="G10" s="1">
        <f t="shared" si="0"/>
        <v>-12</v>
      </c>
      <c r="H10" s="16">
        <f t="shared" si="1"/>
        <v>-1808.6399999999999</v>
      </c>
    </row>
    <row r="11" spans="1:8" ht="15">
      <c r="A11" s="28" t="s">
        <v>139</v>
      </c>
      <c r="B11" s="16">
        <v>94.75</v>
      </c>
      <c r="C11" s="17">
        <v>43394</v>
      </c>
      <c r="D11" s="17">
        <v>43382</v>
      </c>
      <c r="E11" s="17"/>
      <c r="F11" s="17"/>
      <c r="G11" s="1">
        <f t="shared" si="0"/>
        <v>-12</v>
      </c>
      <c r="H11" s="16">
        <f t="shared" si="1"/>
        <v>-1137</v>
      </c>
    </row>
    <row r="12" spans="1:8" ht="15">
      <c r="A12" s="28" t="s">
        <v>140</v>
      </c>
      <c r="B12" s="16">
        <v>22.27</v>
      </c>
      <c r="C12" s="17">
        <v>43403</v>
      </c>
      <c r="D12" s="17">
        <v>43382</v>
      </c>
      <c r="E12" s="17"/>
      <c r="F12" s="17"/>
      <c r="G12" s="1">
        <f t="shared" si="0"/>
        <v>-21</v>
      </c>
      <c r="H12" s="16">
        <f t="shared" si="1"/>
        <v>-467.67</v>
      </c>
    </row>
    <row r="13" spans="1:8" ht="15">
      <c r="A13" s="28" t="s">
        <v>141</v>
      </c>
      <c r="B13" s="16">
        <v>76.88</v>
      </c>
      <c r="C13" s="17">
        <v>43403</v>
      </c>
      <c r="D13" s="17">
        <v>43382</v>
      </c>
      <c r="E13" s="17"/>
      <c r="F13" s="17"/>
      <c r="G13" s="1">
        <f t="shared" si="0"/>
        <v>-21</v>
      </c>
      <c r="H13" s="16">
        <f t="shared" si="1"/>
        <v>-1614.48</v>
      </c>
    </row>
    <row r="14" spans="1:8" ht="15">
      <c r="A14" s="28" t="s">
        <v>142</v>
      </c>
      <c r="B14" s="16">
        <v>18.33</v>
      </c>
      <c r="C14" s="17">
        <v>43403</v>
      </c>
      <c r="D14" s="17">
        <v>43382</v>
      </c>
      <c r="E14" s="17"/>
      <c r="F14" s="17"/>
      <c r="G14" s="1">
        <f t="shared" si="0"/>
        <v>-21</v>
      </c>
      <c r="H14" s="16">
        <f t="shared" si="1"/>
        <v>-384.92999999999995</v>
      </c>
    </row>
    <row r="15" spans="1:8" ht="15">
      <c r="A15" s="28" t="s">
        <v>143</v>
      </c>
      <c r="B15" s="16">
        <v>14.56</v>
      </c>
      <c r="C15" s="17">
        <v>43403</v>
      </c>
      <c r="D15" s="17">
        <v>43382</v>
      </c>
      <c r="E15" s="17"/>
      <c r="F15" s="17"/>
      <c r="G15" s="1">
        <f t="shared" si="0"/>
        <v>-21</v>
      </c>
      <c r="H15" s="16">
        <f t="shared" si="1"/>
        <v>-305.76</v>
      </c>
    </row>
    <row r="16" spans="1:8" ht="15">
      <c r="A16" s="28" t="s">
        <v>144</v>
      </c>
      <c r="B16" s="16">
        <v>45.25</v>
      </c>
      <c r="C16" s="17">
        <v>43394</v>
      </c>
      <c r="D16" s="17">
        <v>43382</v>
      </c>
      <c r="E16" s="17"/>
      <c r="F16" s="17"/>
      <c r="G16" s="1">
        <f t="shared" si="0"/>
        <v>-12</v>
      </c>
      <c r="H16" s="16">
        <f t="shared" si="1"/>
        <v>-543</v>
      </c>
    </row>
    <row r="17" spans="1:8" ht="15">
      <c r="A17" s="28" t="s">
        <v>145</v>
      </c>
      <c r="B17" s="16">
        <v>102.27</v>
      </c>
      <c r="C17" s="17">
        <v>43394</v>
      </c>
      <c r="D17" s="17">
        <v>43382</v>
      </c>
      <c r="E17" s="17"/>
      <c r="F17" s="17"/>
      <c r="G17" s="1">
        <f t="shared" si="0"/>
        <v>-12</v>
      </c>
      <c r="H17" s="16">
        <f t="shared" si="1"/>
        <v>-1227.24</v>
      </c>
    </row>
    <row r="18" spans="1:8" ht="15">
      <c r="A18" s="28" t="s">
        <v>146</v>
      </c>
      <c r="B18" s="16">
        <v>24.61</v>
      </c>
      <c r="C18" s="17">
        <v>43403</v>
      </c>
      <c r="D18" s="17">
        <v>43382</v>
      </c>
      <c r="E18" s="17"/>
      <c r="F18" s="17"/>
      <c r="G18" s="1">
        <f t="shared" si="0"/>
        <v>-21</v>
      </c>
      <c r="H18" s="16">
        <f t="shared" si="1"/>
        <v>-516.81</v>
      </c>
    </row>
    <row r="19" spans="1:8" ht="15">
      <c r="A19" s="28" t="s">
        <v>147</v>
      </c>
      <c r="B19" s="16">
        <v>38.66</v>
      </c>
      <c r="C19" s="17">
        <v>43403</v>
      </c>
      <c r="D19" s="17">
        <v>43382</v>
      </c>
      <c r="E19" s="17"/>
      <c r="F19" s="17"/>
      <c r="G19" s="1">
        <f t="shared" si="0"/>
        <v>-21</v>
      </c>
      <c r="H19" s="16">
        <f t="shared" si="1"/>
        <v>-811.8599999999999</v>
      </c>
    </row>
    <row r="20" spans="1:8" ht="15">
      <c r="A20" s="28" t="s">
        <v>148</v>
      </c>
      <c r="B20" s="16">
        <v>14.51</v>
      </c>
      <c r="C20" s="17">
        <v>43403</v>
      </c>
      <c r="D20" s="17">
        <v>43382</v>
      </c>
      <c r="E20" s="17"/>
      <c r="F20" s="17"/>
      <c r="G20" s="1">
        <f t="shared" si="0"/>
        <v>-21</v>
      </c>
      <c r="H20" s="16">
        <f t="shared" si="1"/>
        <v>-304.71</v>
      </c>
    </row>
    <row r="21" spans="1:8" ht="15">
      <c r="A21" s="28" t="s">
        <v>149</v>
      </c>
      <c r="B21" s="16">
        <v>16.81</v>
      </c>
      <c r="C21" s="17">
        <v>43403</v>
      </c>
      <c r="D21" s="17">
        <v>43382</v>
      </c>
      <c r="E21" s="17"/>
      <c r="F21" s="17"/>
      <c r="G21" s="1">
        <f t="shared" si="0"/>
        <v>-21</v>
      </c>
      <c r="H21" s="16">
        <f t="shared" si="1"/>
        <v>-353.01</v>
      </c>
    </row>
    <row r="22" spans="1:8" ht="15">
      <c r="A22" s="28" t="s">
        <v>150</v>
      </c>
      <c r="B22" s="16">
        <v>6.38</v>
      </c>
      <c r="C22" s="17">
        <v>43403</v>
      </c>
      <c r="D22" s="17">
        <v>43382</v>
      </c>
      <c r="E22" s="17"/>
      <c r="F22" s="17"/>
      <c r="G22" s="1">
        <f t="shared" si="0"/>
        <v>-21</v>
      </c>
      <c r="H22" s="16">
        <f t="shared" si="1"/>
        <v>-133.98</v>
      </c>
    </row>
    <row r="23" spans="1:8" ht="15">
      <c r="A23" s="28" t="s">
        <v>151</v>
      </c>
      <c r="B23" s="16">
        <v>55.61</v>
      </c>
      <c r="C23" s="17">
        <v>43403</v>
      </c>
      <c r="D23" s="17">
        <v>43382</v>
      </c>
      <c r="E23" s="17"/>
      <c r="F23" s="17"/>
      <c r="G23" s="1">
        <f t="shared" si="0"/>
        <v>-21</v>
      </c>
      <c r="H23" s="16">
        <f t="shared" si="1"/>
        <v>-1167.81</v>
      </c>
    </row>
    <row r="24" spans="1:8" ht="15">
      <c r="A24" s="28" t="s">
        <v>152</v>
      </c>
      <c r="B24" s="16">
        <v>231.15</v>
      </c>
      <c r="C24" s="17">
        <v>43403</v>
      </c>
      <c r="D24" s="17">
        <v>43382</v>
      </c>
      <c r="E24" s="17"/>
      <c r="F24" s="17"/>
      <c r="G24" s="1">
        <f t="shared" si="0"/>
        <v>-21</v>
      </c>
      <c r="H24" s="16">
        <f t="shared" si="1"/>
        <v>-4854.150000000001</v>
      </c>
    </row>
    <row r="25" spans="1:8" ht="15">
      <c r="A25" s="28" t="s">
        <v>153</v>
      </c>
      <c r="B25" s="16">
        <v>8037.37</v>
      </c>
      <c r="C25" s="17">
        <v>43401</v>
      </c>
      <c r="D25" s="17">
        <v>43382</v>
      </c>
      <c r="E25" s="17"/>
      <c r="F25" s="17"/>
      <c r="G25" s="1">
        <f t="shared" si="0"/>
        <v>-19</v>
      </c>
      <c r="H25" s="16">
        <f t="shared" si="1"/>
        <v>-152710.03</v>
      </c>
    </row>
    <row r="26" spans="1:8" ht="15">
      <c r="A26" s="28" t="s">
        <v>154</v>
      </c>
      <c r="B26" s="16">
        <v>22.25</v>
      </c>
      <c r="C26" s="17">
        <v>43401</v>
      </c>
      <c r="D26" s="17">
        <v>43382</v>
      </c>
      <c r="E26" s="17"/>
      <c r="F26" s="17"/>
      <c r="G26" s="1">
        <f t="shared" si="0"/>
        <v>-19</v>
      </c>
      <c r="H26" s="16">
        <f t="shared" si="1"/>
        <v>-422.75</v>
      </c>
    </row>
    <row r="27" spans="1:8" ht="15">
      <c r="A27" s="28" t="s">
        <v>155</v>
      </c>
      <c r="B27" s="16">
        <v>5.25</v>
      </c>
      <c r="C27" s="17">
        <v>43384</v>
      </c>
      <c r="D27" s="17">
        <v>43382</v>
      </c>
      <c r="E27" s="17"/>
      <c r="F27" s="17"/>
      <c r="G27" s="1">
        <f t="shared" si="0"/>
        <v>-2</v>
      </c>
      <c r="H27" s="16">
        <f t="shared" si="1"/>
        <v>-10.5</v>
      </c>
    </row>
    <row r="28" spans="1:8" ht="15">
      <c r="A28" s="28" t="s">
        <v>156</v>
      </c>
      <c r="B28" s="16">
        <v>16.39</v>
      </c>
      <c r="C28" s="17">
        <v>43384</v>
      </c>
      <c r="D28" s="17">
        <v>43382</v>
      </c>
      <c r="E28" s="17"/>
      <c r="F28" s="17"/>
      <c r="G28" s="1">
        <f t="shared" si="0"/>
        <v>-2</v>
      </c>
      <c r="H28" s="16">
        <f t="shared" si="1"/>
        <v>-32.78</v>
      </c>
    </row>
    <row r="29" spans="1:8" ht="15">
      <c r="A29" s="28" t="s">
        <v>157</v>
      </c>
      <c r="B29" s="16">
        <v>20</v>
      </c>
      <c r="C29" s="17">
        <v>43384</v>
      </c>
      <c r="D29" s="17">
        <v>43382</v>
      </c>
      <c r="E29" s="17"/>
      <c r="F29" s="17"/>
      <c r="G29" s="1">
        <f t="shared" si="0"/>
        <v>-2</v>
      </c>
      <c r="H29" s="16">
        <f t="shared" si="1"/>
        <v>-40</v>
      </c>
    </row>
    <row r="30" spans="1:8" ht="15">
      <c r="A30" s="28" t="s">
        <v>158</v>
      </c>
      <c r="B30" s="16">
        <v>1260</v>
      </c>
      <c r="C30" s="17">
        <v>43407</v>
      </c>
      <c r="D30" s="17">
        <v>43399</v>
      </c>
      <c r="E30" s="17"/>
      <c r="F30" s="17"/>
      <c r="G30" s="1">
        <f t="shared" si="0"/>
        <v>-8</v>
      </c>
      <c r="H30" s="16">
        <f t="shared" si="1"/>
        <v>-10080</v>
      </c>
    </row>
    <row r="31" spans="1:8" ht="15">
      <c r="A31" s="28" t="s">
        <v>159</v>
      </c>
      <c r="B31" s="16">
        <v>518.58</v>
      </c>
      <c r="C31" s="17">
        <v>43404</v>
      </c>
      <c r="D31" s="17">
        <v>43399</v>
      </c>
      <c r="E31" s="17"/>
      <c r="F31" s="17"/>
      <c r="G31" s="1">
        <f t="shared" si="0"/>
        <v>-5</v>
      </c>
      <c r="H31" s="16">
        <f t="shared" si="1"/>
        <v>-2592.9</v>
      </c>
    </row>
    <row r="32" spans="1:8" ht="15">
      <c r="A32" s="28" t="s">
        <v>160</v>
      </c>
      <c r="B32" s="16">
        <v>109</v>
      </c>
      <c r="C32" s="17">
        <v>43434</v>
      </c>
      <c r="D32" s="17">
        <v>43399</v>
      </c>
      <c r="E32" s="17"/>
      <c r="F32" s="17"/>
      <c r="G32" s="1">
        <f t="shared" si="0"/>
        <v>-35</v>
      </c>
      <c r="H32" s="16">
        <f t="shared" si="1"/>
        <v>-3815</v>
      </c>
    </row>
    <row r="33" spans="1:8" ht="15">
      <c r="A33" s="28" t="s">
        <v>161</v>
      </c>
      <c r="B33" s="16">
        <v>700</v>
      </c>
      <c r="C33" s="17">
        <v>43434</v>
      </c>
      <c r="D33" s="17">
        <v>43399</v>
      </c>
      <c r="E33" s="17"/>
      <c r="F33" s="17"/>
      <c r="G33" s="1">
        <f t="shared" si="0"/>
        <v>-35</v>
      </c>
      <c r="H33" s="16">
        <f t="shared" si="1"/>
        <v>-24500</v>
      </c>
    </row>
    <row r="34" spans="1:8" ht="15">
      <c r="A34" s="28" t="s">
        <v>162</v>
      </c>
      <c r="B34" s="16">
        <v>442.75</v>
      </c>
      <c r="C34" s="17">
        <v>43434</v>
      </c>
      <c r="D34" s="17">
        <v>43399</v>
      </c>
      <c r="E34" s="17"/>
      <c r="F34" s="17"/>
      <c r="G34" s="1">
        <f t="shared" si="0"/>
        <v>-35</v>
      </c>
      <c r="H34" s="16">
        <f t="shared" si="1"/>
        <v>-15496.25</v>
      </c>
    </row>
    <row r="35" spans="1:8" ht="15">
      <c r="A35" s="28" t="s">
        <v>163</v>
      </c>
      <c r="B35" s="16">
        <v>402.2</v>
      </c>
      <c r="C35" s="17">
        <v>43434</v>
      </c>
      <c r="D35" s="17">
        <v>43417</v>
      </c>
      <c r="E35" s="17"/>
      <c r="F35" s="17"/>
      <c r="G35" s="1">
        <f t="shared" si="0"/>
        <v>-17</v>
      </c>
      <c r="H35" s="16">
        <f t="shared" si="1"/>
        <v>-6837.4</v>
      </c>
    </row>
    <row r="36" spans="1:8" ht="15">
      <c r="A36" s="28" t="s">
        <v>164</v>
      </c>
      <c r="B36" s="16">
        <v>85</v>
      </c>
      <c r="C36" s="17">
        <v>43465</v>
      </c>
      <c r="D36" s="17">
        <v>43430</v>
      </c>
      <c r="E36" s="17"/>
      <c r="F36" s="17"/>
      <c r="G36" s="1">
        <f t="shared" si="0"/>
        <v>-35</v>
      </c>
      <c r="H36" s="16">
        <f t="shared" si="1"/>
        <v>-2975</v>
      </c>
    </row>
    <row r="37" spans="1:8" ht="15">
      <c r="A37" s="28" t="s">
        <v>165</v>
      </c>
      <c r="B37" s="16">
        <v>485</v>
      </c>
      <c r="C37" s="17">
        <v>43434</v>
      </c>
      <c r="D37" s="17">
        <v>43430</v>
      </c>
      <c r="E37" s="17"/>
      <c r="F37" s="17"/>
      <c r="G37" s="1">
        <f t="shared" si="0"/>
        <v>-4</v>
      </c>
      <c r="H37" s="16">
        <f t="shared" si="1"/>
        <v>-1940</v>
      </c>
    </row>
    <row r="38" spans="1:8" ht="15">
      <c r="A38" s="28" t="s">
        <v>166</v>
      </c>
      <c r="B38" s="16">
        <v>376</v>
      </c>
      <c r="C38" s="17">
        <v>43434</v>
      </c>
      <c r="D38" s="17">
        <v>43430</v>
      </c>
      <c r="E38" s="17"/>
      <c r="F38" s="17"/>
      <c r="G38" s="1">
        <f t="shared" si="0"/>
        <v>-4</v>
      </c>
      <c r="H38" s="16">
        <f t="shared" si="1"/>
        <v>-1504</v>
      </c>
    </row>
    <row r="39" spans="1:8" ht="15">
      <c r="A39" s="28" t="s">
        <v>167</v>
      </c>
      <c r="B39" s="16">
        <v>388.4</v>
      </c>
      <c r="C39" s="17">
        <v>43434</v>
      </c>
      <c r="D39" s="17">
        <v>43430</v>
      </c>
      <c r="E39" s="17"/>
      <c r="F39" s="17"/>
      <c r="G39" s="1">
        <f t="shared" si="0"/>
        <v>-4</v>
      </c>
      <c r="H39" s="16">
        <f t="shared" si="1"/>
        <v>-1553.6</v>
      </c>
    </row>
    <row r="40" spans="1:8" ht="15">
      <c r="A40" s="28" t="s">
        <v>168</v>
      </c>
      <c r="B40" s="16">
        <v>54</v>
      </c>
      <c r="C40" s="17">
        <v>43434</v>
      </c>
      <c r="D40" s="17">
        <v>43430</v>
      </c>
      <c r="E40" s="17"/>
      <c r="F40" s="17"/>
      <c r="G40" s="1">
        <f t="shared" si="0"/>
        <v>-4</v>
      </c>
      <c r="H40" s="16">
        <f t="shared" si="1"/>
        <v>-216</v>
      </c>
    </row>
    <row r="41" spans="1:8" ht="15">
      <c r="A41" s="28" t="s">
        <v>169</v>
      </c>
      <c r="B41" s="16">
        <v>16.33</v>
      </c>
      <c r="C41" s="17">
        <v>43429</v>
      </c>
      <c r="D41" s="17">
        <v>43430</v>
      </c>
      <c r="E41" s="17"/>
      <c r="F41" s="17"/>
      <c r="G41" s="1">
        <f t="shared" si="0"/>
        <v>1</v>
      </c>
      <c r="H41" s="16">
        <f t="shared" si="1"/>
        <v>16.33</v>
      </c>
    </row>
    <row r="42" spans="1:8" ht="15">
      <c r="A42" s="28" t="s">
        <v>170</v>
      </c>
      <c r="B42" s="16">
        <v>110</v>
      </c>
      <c r="C42" s="17">
        <v>43434</v>
      </c>
      <c r="D42" s="17">
        <v>43430</v>
      </c>
      <c r="E42" s="17"/>
      <c r="F42" s="17"/>
      <c r="G42" s="1">
        <f t="shared" si="0"/>
        <v>-4</v>
      </c>
      <c r="H42" s="16">
        <f t="shared" si="1"/>
        <v>-440</v>
      </c>
    </row>
    <row r="43" spans="1:8" ht="15">
      <c r="A43" s="28" t="s">
        <v>171</v>
      </c>
      <c r="B43" s="16">
        <v>8037.37</v>
      </c>
      <c r="C43" s="17">
        <v>43434</v>
      </c>
      <c r="D43" s="17">
        <v>43430</v>
      </c>
      <c r="E43" s="17"/>
      <c r="F43" s="17"/>
      <c r="G43" s="1">
        <f t="shared" si="0"/>
        <v>-4</v>
      </c>
      <c r="H43" s="16">
        <f t="shared" si="1"/>
        <v>-32149.48</v>
      </c>
    </row>
    <row r="44" spans="1:8" ht="15">
      <c r="A44" s="28" t="s">
        <v>172</v>
      </c>
      <c r="B44" s="16">
        <v>75</v>
      </c>
      <c r="C44" s="17">
        <v>43465</v>
      </c>
      <c r="D44" s="17">
        <v>43434</v>
      </c>
      <c r="E44" s="17"/>
      <c r="F44" s="17"/>
      <c r="G44" s="1">
        <f t="shared" si="0"/>
        <v>-31</v>
      </c>
      <c r="H44" s="16">
        <f t="shared" si="1"/>
        <v>-2325</v>
      </c>
    </row>
    <row r="45" spans="1:8" ht="15">
      <c r="A45" s="28" t="s">
        <v>173</v>
      </c>
      <c r="B45" s="16">
        <v>404.4</v>
      </c>
      <c r="C45" s="17">
        <v>43465</v>
      </c>
      <c r="D45" s="17">
        <v>43434</v>
      </c>
      <c r="E45" s="17"/>
      <c r="F45" s="17"/>
      <c r="G45" s="1">
        <f t="shared" si="0"/>
        <v>-31</v>
      </c>
      <c r="H45" s="16">
        <f t="shared" si="1"/>
        <v>-12536.4</v>
      </c>
    </row>
    <row r="46" spans="1:8" ht="15">
      <c r="A46" s="28" t="s">
        <v>174</v>
      </c>
      <c r="B46" s="16">
        <v>449</v>
      </c>
      <c r="C46" s="17">
        <v>43465</v>
      </c>
      <c r="D46" s="17">
        <v>43434</v>
      </c>
      <c r="E46" s="17"/>
      <c r="F46" s="17"/>
      <c r="G46" s="1">
        <f t="shared" si="0"/>
        <v>-31</v>
      </c>
      <c r="H46" s="16">
        <f t="shared" si="1"/>
        <v>-13919</v>
      </c>
    </row>
    <row r="47" spans="1:8" ht="15">
      <c r="A47" s="28" t="s">
        <v>175</v>
      </c>
      <c r="B47" s="16">
        <v>2320</v>
      </c>
      <c r="C47" s="17">
        <v>43465</v>
      </c>
      <c r="D47" s="17">
        <v>43434</v>
      </c>
      <c r="E47" s="17"/>
      <c r="F47" s="17"/>
      <c r="G47" s="1">
        <f t="shared" si="0"/>
        <v>-31</v>
      </c>
      <c r="H47" s="16">
        <f t="shared" si="1"/>
        <v>-71920</v>
      </c>
    </row>
    <row r="48" spans="1:8" ht="15">
      <c r="A48" s="28" t="s">
        <v>176</v>
      </c>
      <c r="B48" s="16">
        <v>47.04</v>
      </c>
      <c r="C48" s="17">
        <v>43423</v>
      </c>
      <c r="D48" s="17">
        <v>43434</v>
      </c>
      <c r="E48" s="17"/>
      <c r="F48" s="17"/>
      <c r="G48" s="1">
        <f t="shared" si="0"/>
        <v>11</v>
      </c>
      <c r="H48" s="16">
        <f t="shared" si="1"/>
        <v>517.4399999999999</v>
      </c>
    </row>
    <row r="49" spans="1:8" ht="15">
      <c r="A49" s="28" t="s">
        <v>177</v>
      </c>
      <c r="B49" s="16">
        <v>840</v>
      </c>
      <c r="C49" s="17">
        <v>43457</v>
      </c>
      <c r="D49" s="17">
        <v>43440</v>
      </c>
      <c r="E49" s="17"/>
      <c r="F49" s="17"/>
      <c r="G49" s="1">
        <f t="shared" si="0"/>
        <v>-17</v>
      </c>
      <c r="H49" s="16">
        <f t="shared" si="1"/>
        <v>-14280</v>
      </c>
    </row>
    <row r="50" spans="1:8" ht="15">
      <c r="A50" s="28" t="s">
        <v>178</v>
      </c>
      <c r="B50" s="16">
        <v>794.45</v>
      </c>
      <c r="C50" s="17">
        <v>43462</v>
      </c>
      <c r="D50" s="17">
        <v>43440</v>
      </c>
      <c r="E50" s="17"/>
      <c r="F50" s="17"/>
      <c r="G50" s="1">
        <f t="shared" si="0"/>
        <v>-22</v>
      </c>
      <c r="H50" s="16">
        <f t="shared" si="1"/>
        <v>-17477.9</v>
      </c>
    </row>
    <row r="51" spans="1:8" ht="15">
      <c r="A51" s="28" t="s">
        <v>179</v>
      </c>
      <c r="B51" s="16">
        <v>23.75</v>
      </c>
      <c r="C51" s="17">
        <v>43462</v>
      </c>
      <c r="D51" s="17">
        <v>43440</v>
      </c>
      <c r="E51" s="17"/>
      <c r="F51" s="17"/>
      <c r="G51" s="1">
        <f t="shared" si="0"/>
        <v>-22</v>
      </c>
      <c r="H51" s="16">
        <f t="shared" si="1"/>
        <v>-522.5</v>
      </c>
    </row>
    <row r="52" spans="1:8" ht="15">
      <c r="A52" s="28" t="s">
        <v>180</v>
      </c>
      <c r="B52" s="16">
        <v>6269.15</v>
      </c>
      <c r="C52" s="17">
        <v>43464</v>
      </c>
      <c r="D52" s="17">
        <v>43440</v>
      </c>
      <c r="E52" s="17"/>
      <c r="F52" s="17"/>
      <c r="G52" s="1">
        <f t="shared" si="0"/>
        <v>-24</v>
      </c>
      <c r="H52" s="16">
        <f t="shared" si="1"/>
        <v>-150459.59999999998</v>
      </c>
    </row>
    <row r="53" spans="1:8" ht="15">
      <c r="A53" s="28" t="s">
        <v>181</v>
      </c>
      <c r="B53" s="16">
        <v>550</v>
      </c>
      <c r="C53" s="17">
        <v>43455</v>
      </c>
      <c r="D53" s="17">
        <v>43440</v>
      </c>
      <c r="E53" s="17"/>
      <c r="F53" s="17"/>
      <c r="G53" s="1">
        <f t="shared" si="0"/>
        <v>-15</v>
      </c>
      <c r="H53" s="16">
        <f t="shared" si="1"/>
        <v>-8250</v>
      </c>
    </row>
    <row r="54" spans="1:8" ht="15">
      <c r="A54" s="28" t="s">
        <v>182</v>
      </c>
      <c r="B54" s="16">
        <v>272.73</v>
      </c>
      <c r="C54" s="17">
        <v>43462</v>
      </c>
      <c r="D54" s="17">
        <v>43446</v>
      </c>
      <c r="E54" s="17"/>
      <c r="F54" s="17"/>
      <c r="G54" s="1">
        <f t="shared" si="0"/>
        <v>-16</v>
      </c>
      <c r="H54" s="16">
        <f t="shared" si="1"/>
        <v>-4363.68</v>
      </c>
    </row>
    <row r="55" spans="1:8" ht="15">
      <c r="A55" s="28" t="s">
        <v>183</v>
      </c>
      <c r="B55" s="16">
        <v>190</v>
      </c>
      <c r="C55" s="17">
        <v>43464</v>
      </c>
      <c r="D55" s="17">
        <v>43446</v>
      </c>
      <c r="E55" s="17"/>
      <c r="F55" s="17"/>
      <c r="G55" s="1">
        <f t="shared" si="0"/>
        <v>-18</v>
      </c>
      <c r="H55" s="16">
        <f t="shared" si="1"/>
        <v>-3420</v>
      </c>
    </row>
    <row r="56" spans="1:8" ht="15">
      <c r="A56" s="28" t="s">
        <v>184</v>
      </c>
      <c r="B56" s="16">
        <v>52.4</v>
      </c>
      <c r="C56" s="17">
        <v>43496</v>
      </c>
      <c r="D56" s="17">
        <v>43447</v>
      </c>
      <c r="E56" s="17"/>
      <c r="F56" s="17"/>
      <c r="G56" s="1">
        <f t="shared" si="0"/>
        <v>-49</v>
      </c>
      <c r="H56" s="16">
        <f t="shared" si="1"/>
        <v>-2567.6</v>
      </c>
    </row>
    <row r="57" spans="1:8" ht="15">
      <c r="A57" s="28" t="s">
        <v>185</v>
      </c>
      <c r="B57" s="16">
        <v>226.6</v>
      </c>
      <c r="C57" s="17">
        <v>43496</v>
      </c>
      <c r="D57" s="17">
        <v>43447</v>
      </c>
      <c r="E57" s="17"/>
      <c r="F57" s="17"/>
      <c r="G57" s="1">
        <f t="shared" si="0"/>
        <v>-49</v>
      </c>
      <c r="H57" s="16">
        <f t="shared" si="1"/>
        <v>-11103.4</v>
      </c>
    </row>
    <row r="58" spans="1:8" ht="15">
      <c r="A58" s="28" t="s">
        <v>186</v>
      </c>
      <c r="B58" s="16">
        <v>692.07</v>
      </c>
      <c r="C58" s="17">
        <v>43496</v>
      </c>
      <c r="D58" s="17">
        <v>43447</v>
      </c>
      <c r="E58" s="17"/>
      <c r="F58" s="17"/>
      <c r="G58" s="1">
        <f t="shared" si="0"/>
        <v>-49</v>
      </c>
      <c r="H58" s="16">
        <f t="shared" si="1"/>
        <v>-33911.43</v>
      </c>
    </row>
    <row r="59" spans="1:8" ht="15">
      <c r="A59" s="28" t="s">
        <v>187</v>
      </c>
      <c r="B59" s="16">
        <v>182.31</v>
      </c>
      <c r="C59" s="17">
        <v>43496</v>
      </c>
      <c r="D59" s="17">
        <v>43447</v>
      </c>
      <c r="E59" s="17"/>
      <c r="F59" s="17"/>
      <c r="G59" s="1">
        <f t="shared" si="0"/>
        <v>-49</v>
      </c>
      <c r="H59" s="16">
        <f t="shared" si="1"/>
        <v>-8933.19</v>
      </c>
    </row>
    <row r="60" spans="1:8" ht="15">
      <c r="A60" s="28" t="s">
        <v>188</v>
      </c>
      <c r="B60" s="16">
        <v>193.67</v>
      </c>
      <c r="C60" s="17">
        <v>43496</v>
      </c>
      <c r="D60" s="17">
        <v>43447</v>
      </c>
      <c r="E60" s="17"/>
      <c r="F60" s="17"/>
      <c r="G60" s="1">
        <f t="shared" si="0"/>
        <v>-49</v>
      </c>
      <c r="H60" s="16">
        <f t="shared" si="1"/>
        <v>-9489.83</v>
      </c>
    </row>
    <row r="61" spans="1:8" ht="15">
      <c r="A61" s="28" t="s">
        <v>189</v>
      </c>
      <c r="B61" s="16">
        <v>371.06</v>
      </c>
      <c r="C61" s="17">
        <v>43496</v>
      </c>
      <c r="D61" s="17">
        <v>43447</v>
      </c>
      <c r="E61" s="17"/>
      <c r="F61" s="17"/>
      <c r="G61" s="1">
        <f t="shared" si="0"/>
        <v>-49</v>
      </c>
      <c r="H61" s="16">
        <f t="shared" si="1"/>
        <v>-18181.94</v>
      </c>
    </row>
    <row r="62" spans="1:8" ht="15">
      <c r="A62" s="28" t="s">
        <v>190</v>
      </c>
      <c r="B62" s="16">
        <v>234.38</v>
      </c>
      <c r="C62" s="17">
        <v>43496</v>
      </c>
      <c r="D62" s="17">
        <v>43447</v>
      </c>
      <c r="E62" s="17"/>
      <c r="F62" s="17"/>
      <c r="G62" s="1">
        <f t="shared" si="0"/>
        <v>-49</v>
      </c>
      <c r="H62" s="16">
        <f t="shared" si="1"/>
        <v>-11484.619999999999</v>
      </c>
    </row>
    <row r="63" spans="1:8" ht="15">
      <c r="A63" s="28" t="s">
        <v>191</v>
      </c>
      <c r="B63" s="16">
        <v>13114.75</v>
      </c>
      <c r="C63" s="17">
        <v>43434</v>
      </c>
      <c r="D63" s="17">
        <v>43448</v>
      </c>
      <c r="E63" s="17"/>
      <c r="F63" s="17"/>
      <c r="G63" s="1">
        <f t="shared" si="0"/>
        <v>14</v>
      </c>
      <c r="H63" s="16">
        <f t="shared" si="1"/>
        <v>183606.5</v>
      </c>
    </row>
    <row r="64" spans="1:8" ht="15">
      <c r="A64" s="28" t="s">
        <v>192</v>
      </c>
      <c r="B64" s="16">
        <v>50</v>
      </c>
      <c r="C64" s="17">
        <v>43465</v>
      </c>
      <c r="D64" s="17">
        <v>43448</v>
      </c>
      <c r="E64" s="17"/>
      <c r="F64" s="17"/>
      <c r="G64" s="1">
        <f t="shared" si="0"/>
        <v>-17</v>
      </c>
      <c r="H64" s="16">
        <f t="shared" si="1"/>
        <v>-850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2019-01-07T10:42:13Z</dcterms:modified>
  <cp:category/>
  <cp:version/>
  <cp:contentType/>
  <cp:contentStatus/>
</cp:coreProperties>
</file>